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27" activeTab="19"/>
  </bookViews>
  <sheets>
    <sheet name="Sommaire" sheetId="1" r:id="rId1"/>
    <sheet name="5.1.1." sheetId="2" r:id="rId2"/>
    <sheet name="5.1.2." sheetId="3" r:id="rId3"/>
    <sheet name="5.1.3." sheetId="4" r:id="rId4"/>
    <sheet name="5.2.1." sheetId="5" r:id="rId5"/>
    <sheet name="5.2.2." sheetId="6" r:id="rId6"/>
    <sheet name="5.3.1." sheetId="7" r:id="rId7"/>
    <sheet name="5.3.2." sheetId="8" r:id="rId8"/>
    <sheet name="5.3.3." sheetId="9" r:id="rId9"/>
    <sheet name="5.4.1." sheetId="10" r:id="rId10"/>
    <sheet name="5.4.2." sheetId="11" r:id="rId11"/>
    <sheet name="5.4.3." sheetId="12" r:id="rId12"/>
    <sheet name="5.4.4.1" sheetId="13" r:id="rId13"/>
    <sheet name="5.4.4.2" sheetId="14" r:id="rId14"/>
    <sheet name="5.4.4.3" sheetId="15" r:id="rId15"/>
    <sheet name="5.4.4.4" sheetId="16" r:id="rId16"/>
    <sheet name="5.4.4.5" sheetId="17" r:id="rId17"/>
    <sheet name="5.4.5." sheetId="18" r:id="rId18"/>
    <sheet name="5.4.6." sheetId="19" r:id="rId19"/>
    <sheet name="5.4.7." sheetId="20" r:id="rId20"/>
    <sheet name="5.4.8." sheetId="21" r:id="rId21"/>
    <sheet name="5.5.1." sheetId="22" r:id="rId22"/>
  </sheets>
  <definedNames>
    <definedName name="Def_ent">'5.1.1.'!$A$40:$F$51</definedName>
    <definedName name="mar">'5.4.1.'!$A$18</definedName>
    <definedName name="nav">'5.4.1.'!$A$10</definedName>
    <definedName name="par">'5.4.1.'!$A$71</definedName>
    <definedName name="pas">'5.4.1.'!$A$43</definedName>
  </definedNames>
  <calcPr fullCalcOnLoad="1"/>
</workbook>
</file>

<file path=xl/sharedStrings.xml><?xml version="1.0" encoding="utf-8"?>
<sst xmlns="http://schemas.openxmlformats.org/spreadsheetml/2006/main" count="1383" uniqueCount="518">
  <si>
    <t>5.  TRANSPORTS MARITIMES</t>
  </si>
  <si>
    <t>Accidents de mer</t>
  </si>
  <si>
    <t xml:space="preserve">Unité : nombre et millions d'euros </t>
  </si>
  <si>
    <r>
      <rPr>
        <b/>
        <sz val="8"/>
        <rFont val="Arial"/>
        <family val="2"/>
      </rPr>
      <t xml:space="preserve">2016
</t>
    </r>
    <r>
      <rPr>
        <b/>
        <i/>
        <sz val="8"/>
        <rFont val="Arial"/>
        <family val="2"/>
      </rPr>
      <t>"contours 2017"</t>
    </r>
  </si>
  <si>
    <r>
      <rPr>
        <b/>
        <sz val="8"/>
        <rFont val="Arial"/>
        <family val="2"/>
      </rPr>
      <t xml:space="preserve">2017
</t>
    </r>
    <r>
      <rPr>
        <b/>
        <i/>
        <sz val="8"/>
        <rFont val="Arial"/>
        <family val="2"/>
      </rPr>
      <t>"contours 2018"</t>
    </r>
  </si>
  <si>
    <t>Transports maritimes et côtiers de passagers (1)</t>
  </si>
  <si>
    <t>Nombre total d'entreprises</t>
  </si>
  <si>
    <t xml:space="preserve">Effectif total en équivalent temps complet </t>
  </si>
  <si>
    <t>N</t>
  </si>
  <si>
    <t xml:space="preserve">dont Effectif salarié en équivalent temps plein </t>
  </si>
  <si>
    <t>Charges de personnel</t>
  </si>
  <si>
    <t>dont Salaires et traitements (bruts)</t>
  </si>
  <si>
    <t>Chiffres d'affaires nets</t>
  </si>
  <si>
    <t xml:space="preserve">Valeur ajoutée brute au coût des facteurs (2) </t>
  </si>
  <si>
    <t xml:space="preserve">Investissements corporels  </t>
  </si>
  <si>
    <t>Total</t>
  </si>
  <si>
    <t>(1) NAF rév. 2 : 50.10Z</t>
  </si>
  <si>
    <t>(2) Valeur ajoutée brute au coût des facteurs = Valeur ajoutée brute + Subventions d'exploitation - (Impôts, taxes et versements assimilés)</t>
  </si>
  <si>
    <t>(3) NAF rév. 2 : 50.20Z</t>
  </si>
  <si>
    <t>Source : estimations SDES d’après Insee-Ésane</t>
  </si>
  <si>
    <t>Nouvelle définition de l'entreprise</t>
  </si>
  <si>
    <r>
      <rPr>
        <b/>
        <sz val="8"/>
        <rFont val="Arial"/>
        <family val="2"/>
      </rPr>
      <t xml:space="preserve">Pourquoi redéfinir l'entreprise ?
</t>
    </r>
    <r>
      <rPr>
        <sz val="8"/>
        <rFont val="Arial"/>
        <family val="2"/>
      </rPr>
      <t>L’entreprise a longtemps été définie en France sur un plan purement juridique. Dans les statistiques comme vis-à-vis du droit, l’entreprise était de fait associée à sa personnalité juridique, l’« unité légale » (identifiée par son numéro Siren).
Alors que les groupes de sociétés ont une importance croissante, cette vision purement juridique était de moins en moins pertinente pour produire des statistiques structurelles d’entreprises.
En effet, assimiler l’entreprise à l’unité légale rend mal compte de la réalité des sociétés détenues par les groupes, celles-ci pouvant avoir une autonomie de décision limitée voire inexistante. Des sociétés filiales de groupes étaient ainsi à tort qualifiées d’entreprises alors qu’elles sont en fait constituées pour des objectifs de pure gestion, selon une logique interne au groupe, et n’ont donc pas une réelle consistance économique. Les statistiques étaient alors sensibles aux stratégies de filialisation et de restructurations des groupes.</t>
    </r>
  </si>
  <si>
    <r>
      <rPr>
        <b/>
        <sz val="8"/>
        <rFont val="Arial"/>
        <family val="2"/>
      </rPr>
      <t xml:space="preserve">Qu'est-ce qui définit désormais une entreprise ?
</t>
    </r>
    <r>
      <rPr>
        <sz val="8"/>
        <rFont val="Arial"/>
        <family val="2"/>
      </rPr>
      <t>Désormais la statistique structurelle d’entreprises est diffusée selon la définition économique de l’entreprise, telle que précisée par le décret n° 2008-1354 pris en application de la loi de modernisation de l’économie (LME). Cette définition permet de dépasser l’approche juridique basée sur les unités légales et de prendre en compte les organisations en groupe de sociétés, afin de mieux appréhender les nouvelles réalités économiques provoquées notamment par la mondialisation.
Le décret définit l'entreprise comme "la plus petite combinaison d’unités légales qui constitue une unité organisationnelle de production de biens et de services jouissant d’une certaine autonomie de décision, notamment pour l’affectation de ses ressources courantes", reprenant ainsi les termes du règlement européen 696/93, adopté en 1993 à la suite d’une réflexion menée à l’échelle européenne sur les unités statistiques.
Pour produire des statistiques sur l’activité en France, conformément au champ du calcul du PIB par exemple, l’entreprise est constituée à partir des unités légales d’un groupe ayant une activité en France.
Il précise également qu’« une entreprise exerce une ou plusieurs activités dans un ou plusieurs lieu(x). Une entreprise peut correspondre à une seule unité légale ».</t>
    </r>
  </si>
  <si>
    <t>Concrètement, l’entreprise est donc :
  a) soit une unité légale (entité juridique identifiée par son numéro Siren, qui peut être un entrepreneur individuel ou une société exerçant une fonction de production) indépendante ; C’est le cas pour la très grande majorité des entreprises (2,2 millions des secteurs marchands non agricoles et non financiers)
  b) soit un regroupement économiquement pertinent (intervenant sur le marché, regroupant l’ensemble des facteurs de production, ayant une autonomie de décision) d’unités légales appartenant à un même groupe de sociétés. Environ 100 000 entreprises sont constituées de plusieurs unités légales, elles en possèdent 400 000 et représentent 70 % de la valeur ajoutée des secteurs marchands non agricoles et non financiers.</t>
  </si>
  <si>
    <r>
      <rPr>
        <i/>
        <sz val="8"/>
        <rFont val="Arial"/>
        <family val="2"/>
      </rPr>
      <t xml:space="preserve">(information plus complète dans </t>
    </r>
    <r>
      <rPr>
        <i/>
        <sz val="8"/>
        <color indexed="12"/>
        <rFont val="Arial"/>
        <family val="2"/>
      </rPr>
      <t>https://www.insee.fr/fr/information/4226820</t>
    </r>
    <r>
      <rPr>
        <i/>
        <sz val="8"/>
        <rFont val="Arial"/>
        <family val="2"/>
      </rPr>
      <t>)</t>
    </r>
  </si>
  <si>
    <t>Changement de périmètre du contour d’une entreprise et résultats "N-1 à contours N" diffusés lors de la campagne N</t>
  </si>
  <si>
    <r>
      <rPr>
        <sz val="8"/>
        <rFont val="Arial"/>
        <family val="2"/>
      </rPr>
      <t xml:space="preserve">Les entreprises sont constituées d'unités légales. Pour définir une entreprise, il faut connaître son contour c'est-à-dire l'ensemble des unités légales (UL) qu'elle englobe. Les comptes de cette entreprise sont calculés en consolidant les comptes de ses UL (élimination des flux intra-groupes pour les variables non additives comme le chiffre d’affaires, les dividendes, dettes ou les capitaux propres).
La restructuration d'une entreprise se traduit par des changements dans le contour de ses unités légales (c'est-à-dire intégration ou suppression d'UL).
Les changements de contour des entreprises ont une forte incidence sur les comptes annuels qui peuvent énormément varier d'une année ("N-1") sur l'autre ("N") suite à ces changements.
La question se pose de savoir par exemple si la diminution du chiffre d’affaires d'une entreprise au sein d'un groupe reflète uniquement l'évolution économique interne de cette entreprise ou aussi le facteur externe de sa recomposition.
</t>
    </r>
    <r>
      <rPr>
        <sz val="8"/>
        <rFont val="Arial"/>
        <family val="2"/>
      </rPr>
      <t>Quid donc de l'effet "purement" économique et de l'effet "recomposition" ?</t>
    </r>
  </si>
  <si>
    <t>Pour mesurer le seul effet économique et ne pas prendre en compte l'effet "recomposition", il faut donc établir des comptes en considérant qu'il n'y a pas de recomposition 
et donc produire des comptes entre l’année N et l’année N-1 à "contours constants" de l’année N.</t>
  </si>
  <si>
    <t>Exemple :
une entreprise E est constituée en 2018 (année "N" ) de deux UL (UL1, UL2),
l'année précédente, 2017 (année "N-1") cette entreprise était formée de trois UL (UL1, UL2, UL3).
Il y a bien eu "modification de contour" puisque UL3 est absente en 2018.
L’évolution des comptes entre 2017 et 2018 de l’entreprise E est calculée sur le contour de l’année N c’est à dire sur  les UL1et UL2 entre ces deux années (sans l’UL3).
Comptes entreprise E année "2018" : consolidation des comptes 2018 de UL1 et UL2,
Comptes entreprise E année "2017" : consolidation des comptes 2017 de UL1, UL2 et UL3,
Comptes entreprise E année "2017 à contours 2018" : consolidation des comptes 2017 de UL1 et UL2 seulement.</t>
  </si>
  <si>
    <t>L'évaluation de comptes "N-1 à contours N" permet de calculer des évolutions ("N" / "N-1 à contours N" ) au niveau d’entreprises à contours constants, évolutions qui reflètent donc uniquement les évolutions économiques internes à l’entreprise, et non pas les restructurations de groupe (changements de contours des entreprises d’une année sur l’autre).</t>
  </si>
  <si>
    <r>
      <rPr>
        <i/>
        <sz val="8"/>
        <rFont val="Arial"/>
        <family val="2"/>
      </rPr>
      <t xml:space="preserve">(information plus complète dans </t>
    </r>
    <r>
      <rPr>
        <i/>
        <sz val="8"/>
        <color indexed="12"/>
        <rFont val="Arial"/>
        <family val="2"/>
      </rPr>
      <t>https://www.insee.fr/fr/information/4226820</t>
    </r>
    <r>
      <rPr>
        <i/>
        <sz val="8"/>
        <rFont val="Arial"/>
        <family val="2"/>
      </rPr>
      <t xml:space="preserve"> )</t>
    </r>
  </si>
  <si>
    <t xml:space="preserve">Répartition par tranche d'effectifs salariés  </t>
  </si>
  <si>
    <t xml:space="preserve">Nombre total d'entreprises  </t>
  </si>
  <si>
    <t xml:space="preserve">0 à 9 salariés  </t>
  </si>
  <si>
    <t xml:space="preserve">10 à 19 salariés  </t>
  </si>
  <si>
    <t xml:space="preserve">20 à 249 salariés  </t>
  </si>
  <si>
    <t>S</t>
  </si>
  <si>
    <t xml:space="preserve">250 et plus  </t>
  </si>
  <si>
    <t>Effectif salarié en équivalent temps plein</t>
  </si>
  <si>
    <t>Chiffre d'affaires nets</t>
  </si>
  <si>
    <t>Investissements corporels</t>
  </si>
  <si>
    <t xml:space="preserve">dont Investissements en matériel de transport </t>
  </si>
  <si>
    <t>(1) Le classement par taille des entreprises de transport maritime est à utiliser avec précaution en raison de la diversité des entreprises de la tranche 0 à 19 salariés ; celle-ci regroupe les petits armements, les groupements d'intérêt économique ainsi que les sociétés-mères qui réalisent les investissements du groupe et donnent la gérance technique des navires à des filiales.</t>
  </si>
  <si>
    <t>(2) NAF rév. 2 : 50.20Z</t>
  </si>
  <si>
    <t>N : Données non disponibles.</t>
  </si>
  <si>
    <t>S : Secret statistique</t>
  </si>
  <si>
    <t xml:space="preserve">5.2.1. EFFECTIFS DES MARINS AYANT NAVIGUÉ AU TRANSPORT MARITIME DANS L'ANNÉE  </t>
  </si>
  <si>
    <t xml:space="preserve">Unité : nombre </t>
  </si>
  <si>
    <t>GENRE DE NAVIGATION</t>
  </si>
  <si>
    <t>Commerce</t>
  </si>
  <si>
    <t>Portuaire</t>
  </si>
  <si>
    <t>Plaisance</t>
  </si>
  <si>
    <t xml:space="preserve">Total général  </t>
  </si>
  <si>
    <t xml:space="preserve">Situation au 31 décembre </t>
  </si>
  <si>
    <t xml:space="preserve">Source : </t>
  </si>
  <si>
    <t xml:space="preserve">5.2.1. EFFECTIFS DES MARINS FRANÇAIS NAVIGANT DU TRANSPORT MARITIME (1) (2) (3)  </t>
  </si>
  <si>
    <t>Ancienne série</t>
  </si>
  <si>
    <t xml:space="preserve">CATÉGORIES DE PERSONNEL </t>
  </si>
  <si>
    <t xml:space="preserve">Officiers  </t>
  </si>
  <si>
    <t xml:space="preserve">Personnel d'exécution </t>
  </si>
  <si>
    <t xml:space="preserve">(1) Il s'agit des marins français et communautaires pour l'essentiel,  affiliés à l'Etablissement National des Invalides de la Marine (ENIM, régime spécial de sécurité sociale des marins) et employés par les principales entreprises françaises d'armement maritime. </t>
  </si>
  <si>
    <t xml:space="preserve">(2) Le champ d'activités couvert comprend le commerce maritime (non compris le micro-cabotage et la plaisance professionnelle) et les activités portuaires (remorquage, lamanage, balisage, dragage) sans le pilotage. </t>
  </si>
  <si>
    <t xml:space="preserve">(3) En 2006, la Direction des affaires maritimes a interrompu son enquête annuelle permettant d'obtenir les effectifs des marins français et communautaires navigants du transport maritime.  </t>
  </si>
  <si>
    <t xml:space="preserve">5.2.2. EMPLOI DU PERSONNEL DE MANUTENTION DES PRINCIPAUX PORTS MÉTROPOLITAINS </t>
  </si>
  <si>
    <t xml:space="preserve">Unité : millier de vacations pour les rubriques "intermittents" et "occasionnels" (1) </t>
  </si>
  <si>
    <t xml:space="preserve">nombre de personnes pour la rubrique "mensualisés" (2) </t>
  </si>
  <si>
    <t xml:space="preserve">PORTS </t>
  </si>
  <si>
    <t xml:space="preserve">1980 (3) </t>
  </si>
  <si>
    <t xml:space="preserve">1993 (2) </t>
  </si>
  <si>
    <t xml:space="preserve">Le Havre </t>
  </si>
  <si>
    <t xml:space="preserve">Intermittents </t>
  </si>
  <si>
    <t xml:space="preserve">Occasionnels  </t>
  </si>
  <si>
    <t>-</t>
  </si>
  <si>
    <t xml:space="preserve">Mensualisés </t>
  </si>
  <si>
    <t xml:space="preserve">Marseille </t>
  </si>
  <si>
    <t xml:space="preserve">Dunkerque </t>
  </si>
  <si>
    <t xml:space="preserve">Rouen </t>
  </si>
  <si>
    <t xml:space="preserve">Boulogne-sur-Mer </t>
  </si>
  <si>
    <t xml:space="preserve">Lorient </t>
  </si>
  <si>
    <t xml:space="preserve">Nantes / Saint-Nazaire </t>
  </si>
  <si>
    <t xml:space="preserve">Bordeaux </t>
  </si>
  <si>
    <t xml:space="preserve">Sète </t>
  </si>
  <si>
    <t xml:space="preserve">Dieppe </t>
  </si>
  <si>
    <t xml:space="preserve">(1) Vacation : 4 heures. </t>
  </si>
  <si>
    <t xml:space="preserve">(2) Suite à la loi n° 92-496 du 9 juin 1992 modifiant le régime du travail dans les ports maritimes, la majeure partie des dockers est mensualisée. Les effectifs concernent uniquement les dockers mensualisés titulaires de la carte professionnelle dite carte "G". </t>
  </si>
  <si>
    <t xml:space="preserve">(3) En 1980 : dockers occasionnels non répertoriés. </t>
  </si>
  <si>
    <t xml:space="preserve">5.3.1. ÉVOLUTION DE LA FLOTTE DE COMMERCE (5) </t>
  </si>
  <si>
    <t>I - Nombre de navires (de plus de 100 tonneaux de jauge brute) (6)</t>
  </si>
  <si>
    <t xml:space="preserve">Unité : navire </t>
  </si>
  <si>
    <t xml:space="preserve">CATÉGORIE </t>
  </si>
  <si>
    <t xml:space="preserve">2000 (2) </t>
  </si>
  <si>
    <t xml:space="preserve">Navires à passagers (1) </t>
  </si>
  <si>
    <t>69 (3)</t>
  </si>
  <si>
    <t xml:space="preserve">Pétroliers </t>
  </si>
  <si>
    <t xml:space="preserve">Autres </t>
  </si>
  <si>
    <t>100 (3)</t>
  </si>
  <si>
    <t xml:space="preserve"> Total </t>
  </si>
  <si>
    <t xml:space="preserve">Direction générale des infrastructures, des transports et de la mer </t>
  </si>
  <si>
    <t xml:space="preserve">Direction des affaires maritimes </t>
  </si>
  <si>
    <t>Mission de la flotte de commerce</t>
  </si>
  <si>
    <t xml:space="preserve">II - Jauge brute (4)  </t>
  </si>
  <si>
    <t xml:space="preserve">Unité : millier d'unités UMS de jauge brute </t>
  </si>
  <si>
    <t>2000 (2)</t>
  </si>
  <si>
    <t xml:space="preserve">Navires à passagers </t>
  </si>
  <si>
    <t xml:space="preserve">De 100 à 20 000 </t>
  </si>
  <si>
    <t>220 r</t>
  </si>
  <si>
    <t>223 r</t>
  </si>
  <si>
    <t>201 r</t>
  </si>
  <si>
    <t>200 r</t>
  </si>
  <si>
    <t>177 r</t>
  </si>
  <si>
    <t>157 r</t>
  </si>
  <si>
    <t>202 r</t>
  </si>
  <si>
    <t>203 r</t>
  </si>
  <si>
    <t>172r</t>
  </si>
  <si>
    <t>168 r</t>
  </si>
  <si>
    <t xml:space="preserve">Plus de 20 000 </t>
  </si>
  <si>
    <t>614 r</t>
  </si>
  <si>
    <t>699 r</t>
  </si>
  <si>
    <t>763 r</t>
  </si>
  <si>
    <t>798 r</t>
  </si>
  <si>
    <t>769 r</t>
  </si>
  <si>
    <t>784 r</t>
  </si>
  <si>
    <t>748 r</t>
  </si>
  <si>
    <t>749 r</t>
  </si>
  <si>
    <t>781 r</t>
  </si>
  <si>
    <t>809r</t>
  </si>
  <si>
    <t>805 r</t>
  </si>
  <si>
    <t>95r</t>
  </si>
  <si>
    <t>62 r</t>
  </si>
  <si>
    <t>3 435 r</t>
  </si>
  <si>
    <t>3083 r</t>
  </si>
  <si>
    <t xml:space="preserve">Autres cargos </t>
  </si>
  <si>
    <t>283 r</t>
  </si>
  <si>
    <t>235 r</t>
  </si>
  <si>
    <t>231 r</t>
  </si>
  <si>
    <t>1038r</t>
  </si>
  <si>
    <t>1301 r</t>
  </si>
  <si>
    <t>1 273 r</t>
  </si>
  <si>
    <t>1 538 r</t>
  </si>
  <si>
    <t xml:space="preserve">Ensemble </t>
  </si>
  <si>
    <t>613 r</t>
  </si>
  <si>
    <t>629 r</t>
  </si>
  <si>
    <t>606 r</t>
  </si>
  <si>
    <t>595 r</t>
  </si>
  <si>
    <t>546 r</t>
  </si>
  <si>
    <t>553 r</t>
  </si>
  <si>
    <t>570 r</t>
  </si>
  <si>
    <t>565 r</t>
  </si>
  <si>
    <t>3 952 r</t>
  </si>
  <si>
    <t>4 565 r</t>
  </si>
  <si>
    <t>4 590 r</t>
  </si>
  <si>
    <t>5 064r</t>
  </si>
  <si>
    <t>4 559r</t>
  </si>
  <si>
    <t>4 919 r</t>
  </si>
  <si>
    <t>5 863 r</t>
  </si>
  <si>
    <t>5 889 r</t>
  </si>
  <si>
    <t>5 883 r</t>
  </si>
  <si>
    <t>6 259 r</t>
  </si>
  <si>
    <t xml:space="preserve">(1) Y compris cargos mixtes de plus de 12 passagers. </t>
  </si>
  <si>
    <t xml:space="preserve">(2) Une rupture de série est à signaler à partir du 31 décembre 2000, suite à la mise en place d'une nouvelle base de données accompagnée par une série de régularisations. </t>
  </si>
  <si>
    <t xml:space="preserve">Une autre série de régularisations à partir de 2000, pour prendre en compte notamment les navires de desserte inter îles qui entraient dans le périmètre de l'étude intervenue début 2010. </t>
  </si>
  <si>
    <t xml:space="preserve">(3) À partir de 2000, les navires à passagers ou mixtes au service des DOM-TOM, navires dits "secs stationnaires", auparavant classés parmi les autres navires, sont repris dans les navires à passagers (12 navires à passagers abondent ainsi la catégorie, alors que 34 autres transporteurs de marchandises "stationnaires" demeurent dans la catégorie des autres navires). </t>
  </si>
  <si>
    <t xml:space="preserve">(4) Définition de la jauge : </t>
  </si>
  <si>
    <t xml:space="preserve">Le jaugeage des navires est l'évaluation de leur volume exprimé en unité UMS (Unité Maritime Standard). </t>
  </si>
  <si>
    <t xml:space="preserve">À compter de juillet 1994, cette unité a remplacé l'ancienne unité de jauge qui correspondait à 2,83 m3. </t>
  </si>
  <si>
    <t xml:space="preserve">Le tonnage de jauge brute est la somme du volume de la coque et de celui des superstructures. </t>
  </si>
  <si>
    <t xml:space="preserve">Le tonnage de jauge nette s'obtient en déduisant de la jauge brute les volumes de l'appareil moteur et des espaces destinés à la conduite du navire et au logement des officiers et de l'équipage. </t>
  </si>
  <si>
    <t xml:space="preserve">(5) La mission de la flotte de commerce se dote d'un système d'information (NAVPRO, mise en œuvre par le DSI de Saint-Malo) pour remplacer l'ancien. </t>
  </si>
  <si>
    <t>Le périmètre diffère, l'ancien système na prenait pas en compte certains navires à passagers qui desservent les îles côtières métropolitaines et inversement, prenait en compte des navires qui s'avèrent faire uniquement de la navigation côtière et qui pour cela doivent être exclus du périmètre.</t>
  </si>
  <si>
    <t>Il a donc fallu ajouter ces navires et faire remonter cette prise en compte aux dates de leur entrée réelle en flotte. C'est pourquoi les séries ont été modifiées sur plusieurs années.</t>
  </si>
  <si>
    <t>(6) En 2012, et conformément à la classification internationale, la flotte pétrolière comprend les pétroliers-chimiquiers et les navires citernes produits chimiques qui étaient jusque là comptés avec les navires de charge : les séries ont été modifiées en conséquence (depuis l'année 2000)</t>
  </si>
  <si>
    <t>Par ailleurs, des sorties en régularisation de mouvements non pris en compte antérieurement ont été effectuées avec effet à la date de sortie, ce qui entraîne d'autres écarts</t>
  </si>
  <si>
    <t xml:space="preserve">5.3.2. PLACE DE LA FLOTTE FRANÇAISE DANS LA FLOTTE MONDIALE </t>
  </si>
  <si>
    <t xml:space="preserve">Rang mondial en tonneaux de jauge brute </t>
  </si>
  <si>
    <t xml:space="preserve">Pavillon </t>
  </si>
  <si>
    <t xml:space="preserve">Milliers d'UMS de jauge brute (1) </t>
  </si>
  <si>
    <t>Écarts (2019- 2018)</t>
  </si>
  <si>
    <t xml:space="preserve">Part du trafic en tonneaux de jauge brute (%) </t>
  </si>
  <si>
    <t xml:space="preserve">Panama </t>
  </si>
  <si>
    <t xml:space="preserve">Libéria </t>
  </si>
  <si>
    <t xml:space="preserve">Iles Marshall </t>
  </si>
  <si>
    <t xml:space="preserve">Hong-Kong </t>
  </si>
  <si>
    <t xml:space="preserve">Singapour </t>
  </si>
  <si>
    <t xml:space="preserve">Malte </t>
  </si>
  <si>
    <t xml:space="preserve">Bahamas </t>
  </si>
  <si>
    <t xml:space="preserve">Chine </t>
  </si>
  <si>
    <t xml:space="preserve">Grèce </t>
  </si>
  <si>
    <t xml:space="preserve">Japon </t>
  </si>
  <si>
    <t xml:space="preserve">Chypre </t>
  </si>
  <si>
    <t xml:space="preserve">Danemark </t>
  </si>
  <si>
    <t xml:space="preserve">Norvège </t>
  </si>
  <si>
    <t xml:space="preserve">Indonésie </t>
  </si>
  <si>
    <t>Portugal</t>
  </si>
  <si>
    <t xml:space="preserve">Italie </t>
  </si>
  <si>
    <t>Ile de Man</t>
  </si>
  <si>
    <t xml:space="preserve">Etats-Unis </t>
  </si>
  <si>
    <t xml:space="preserve">Corée du Sud </t>
  </si>
  <si>
    <t>Iran</t>
  </si>
  <si>
    <t xml:space="preserve">Russie </t>
  </si>
  <si>
    <t xml:space="preserve">Royaume-Uni </t>
  </si>
  <si>
    <t xml:space="preserve">Inde </t>
  </si>
  <si>
    <t xml:space="preserve">Les Bermudes </t>
  </si>
  <si>
    <t xml:space="preserve">Allemagne </t>
  </si>
  <si>
    <t>Arabie Saoudite</t>
  </si>
  <si>
    <t xml:space="preserve">Malaisie </t>
  </si>
  <si>
    <t xml:space="preserve">Pays-Bas </t>
  </si>
  <si>
    <t xml:space="preserve">France </t>
  </si>
  <si>
    <t>Belgique</t>
  </si>
  <si>
    <t xml:space="preserve">(1) Définition de la jauge : </t>
  </si>
  <si>
    <t xml:space="preserve">Le jaugeage des navires est l'évaluation de leur volume exprimée en tonneaux. </t>
  </si>
  <si>
    <t xml:space="preserve">L'ancienne unité de jauge correspondait à 2,83 m3. À compter de juillet 1994, les unités rejaugées le sont en unité UMS (Unité Maritime Standard). </t>
  </si>
  <si>
    <t>Situation au 1er juillet 2020</t>
  </si>
  <si>
    <t xml:space="preserve">5.3.3. NAVIGATION DE PLAISANCE : FLOTTE ET IMMATRICULATIONS </t>
  </si>
  <si>
    <t xml:space="preserve">1990 (3) </t>
  </si>
  <si>
    <t xml:space="preserve">1999 (4) </t>
  </si>
  <si>
    <t xml:space="preserve">FLOTTE GLOBALE AU 31 AOÛT </t>
  </si>
  <si>
    <t xml:space="preserve">Voiliers  </t>
  </si>
  <si>
    <t xml:space="preserve">Bateaux à moteur  </t>
  </si>
  <si>
    <t xml:space="preserve">Autres (1) </t>
  </si>
  <si>
    <t xml:space="preserve">Total  </t>
  </si>
  <si>
    <t xml:space="preserve">IMMATRICULATIONS ANNUELLES (2) </t>
  </si>
  <si>
    <t xml:space="preserve">(1) Autres modes de propulsion pour la flotte métropolitaine, "embarcations locales" pour les DOM-TOM. </t>
  </si>
  <si>
    <t xml:space="preserve">(2) Du 1er septembre de l'année précédente au 31 août de l'année en cours. </t>
  </si>
  <si>
    <t xml:space="preserve">(3) Sur 11 mois pour l'année 90. </t>
  </si>
  <si>
    <t xml:space="preserve">(4) À partir de 1999, les statistiques ont fait l'objet de plusieurs modifications : </t>
  </si>
  <si>
    <t xml:space="preserve">Il a été procédé à une révision du registre des immatriculations. </t>
  </si>
  <si>
    <t xml:space="preserve">Le classement des navires est opéré par tranches de longueur et non plus de jauge. </t>
  </si>
  <si>
    <t xml:space="preserve">La répartition géographique des navires est faite par régions administratives avec lesquelles les directions régionales des affaires maritimes sont désormais harmonisées. </t>
  </si>
  <si>
    <t xml:space="preserve">DGITM/DAM </t>
  </si>
  <si>
    <t xml:space="preserve">Mission de la navigation de plaisance et des loisirs nautiques </t>
  </si>
  <si>
    <t>5.4.1. TRAFIC VOYAGEURS ET MARCHANDISES DE L'ENSEMBLE DES PORTS FRANCAIS</t>
  </si>
  <si>
    <t>Accès rapide :</t>
  </si>
  <si>
    <t>I – NAVIRES DE COMMERCE ENTRÉS</t>
  </si>
  <si>
    <t>II – MARCHANDISES (non compris pêche et avitaillement) (milliers de tonnes)</t>
  </si>
  <si>
    <t>III – PASSAGERS EMBARQUÉS ET DEBARQUÉS (services côtiers non compris) (en milliers)</t>
  </si>
  <si>
    <t>IV – PART DU PAVILLON FRANÇAIS DANS LE TRAFIC DES PORTS FRANÇAIS (%)</t>
  </si>
  <si>
    <t xml:space="preserve">I – NAVIRES DE COMMERCE ENTRÉS </t>
  </si>
  <si>
    <t>Ports métropoles (en nombre)</t>
  </si>
  <si>
    <t>Ports outremer (en nombre)</t>
  </si>
  <si>
    <t>Total France entière (en nombre)</t>
  </si>
  <si>
    <t xml:space="preserve">Jauge nette (milliers de tonneaux) (1) </t>
  </si>
  <si>
    <t xml:space="preserve">II – MARCHANDISES (non compris pêche et avitaillement) (milliers de tonnes) </t>
  </si>
  <si>
    <t>Ports métropole</t>
  </si>
  <si>
    <t xml:space="preserve">Marchandises débarquées  </t>
  </si>
  <si>
    <t xml:space="preserve">Dont Produits pétroliers débarqués  </t>
  </si>
  <si>
    <t xml:space="preserve">Dont Autres marchandises débarquées </t>
  </si>
  <si>
    <t xml:space="preserve">Marchandises embarquées  </t>
  </si>
  <si>
    <t>Ports outremer</t>
  </si>
  <si>
    <t>France entière</t>
  </si>
  <si>
    <t xml:space="preserve">III – PASSAGERS EMBARQUÉS ET DEBARQUÉS (services côtiers non compris) (en milliers)  </t>
  </si>
  <si>
    <t>Manche et Mer du Nord (8 ports)</t>
  </si>
  <si>
    <t xml:space="preserve">Calais  </t>
  </si>
  <si>
    <t>Dunkerque</t>
  </si>
  <si>
    <t>Caen</t>
  </si>
  <si>
    <t>Saint Malo</t>
  </si>
  <si>
    <t>Autres ports de Manche et Mer du Nord</t>
  </si>
  <si>
    <t>Ports de Méditerranée (9 ports)</t>
  </si>
  <si>
    <t>Bastia</t>
  </si>
  <si>
    <t>Marseille</t>
  </si>
  <si>
    <t>Nice - Villefranche-sur-Mer</t>
  </si>
  <si>
    <t>Ajaccio</t>
  </si>
  <si>
    <t>Toulon</t>
  </si>
  <si>
    <t>Autres ports de Méditerranée</t>
  </si>
  <si>
    <t>Ports d'Atlantique</t>
  </si>
  <si>
    <t>Ports d'outre mer</t>
  </si>
  <si>
    <t>Fort-de-France</t>
  </si>
  <si>
    <t>Guadeloupe</t>
  </si>
  <si>
    <t>Réunion</t>
  </si>
  <si>
    <t>Cayenne</t>
  </si>
  <si>
    <t>n.d</t>
  </si>
  <si>
    <t>Total Passsagers embarqués et débarqués</t>
  </si>
  <si>
    <t xml:space="preserve">IV – PART DU PAVILLON FRANÇAIS DANS LE TRAFIC DES PORTS FRANÇAIS (%) </t>
  </si>
  <si>
    <t xml:space="preserve">Navires entrés </t>
  </si>
  <si>
    <t xml:space="preserve">nombre </t>
  </si>
  <si>
    <t xml:space="preserve">jauge nette  </t>
  </si>
  <si>
    <t xml:space="preserve">Marchandises </t>
  </si>
  <si>
    <t xml:space="preserve">débarquées  </t>
  </si>
  <si>
    <t xml:space="preserve">embarquées  </t>
  </si>
  <si>
    <t xml:space="preserve">Voyageurs embarqués et débarqués  </t>
  </si>
  <si>
    <t>n.d : donnée non disponible</t>
  </si>
  <si>
    <t>(p) données provisoires</t>
  </si>
  <si>
    <r>
      <rPr>
        <sz val="8"/>
        <rFont val="Arial"/>
        <family val="2"/>
      </rPr>
      <t>(1) Volume taxable en millier de m</t>
    </r>
    <r>
      <rPr>
        <vertAlign val="superscript"/>
        <sz val="8"/>
        <rFont val="Arial"/>
        <family val="2"/>
      </rPr>
      <t>3</t>
    </r>
    <r>
      <rPr>
        <sz val="8"/>
        <rFont val="Arial"/>
        <family val="2"/>
      </rPr>
      <t xml:space="preserve"> à partir de 1984. </t>
    </r>
  </si>
  <si>
    <t xml:space="preserve">5.4.2. TRAFIC SELON LA NATURE DE MARCHANDISES </t>
  </si>
  <si>
    <t>Marchandises débarquées dans les ports français</t>
  </si>
  <si>
    <t xml:space="preserve">Unité : millier de tonnes </t>
  </si>
  <si>
    <t>NST 2007</t>
  </si>
  <si>
    <t>2018 (p)</t>
  </si>
  <si>
    <t>Ports de métropole</t>
  </si>
  <si>
    <t>Liquides en vrac</t>
  </si>
  <si>
    <t>Dont pétrole brut</t>
  </si>
  <si>
    <t>Dont produits raffinés</t>
  </si>
  <si>
    <t>Solides en vrac</t>
  </si>
  <si>
    <t>Dont céréales</t>
  </si>
  <si>
    <t>Dont charbon</t>
  </si>
  <si>
    <t>Dont minerais</t>
  </si>
  <si>
    <t>Diverses</t>
  </si>
  <si>
    <t>Dont conteneurs</t>
  </si>
  <si>
    <t>Dont rouliers</t>
  </si>
  <si>
    <t>Ports d'Outre mer</t>
  </si>
  <si>
    <t xml:space="preserve">Ensemble des ports </t>
  </si>
  <si>
    <t xml:space="preserve">5.4.3. TRAFIC SELON LA NATURE DE MARCHANDISES </t>
  </si>
  <si>
    <t xml:space="preserve">Marchandises embarquées dans les ports français </t>
  </si>
  <si>
    <t>5.4.4.1 TRAFIC DES PORTS MARITIMES DE COMMERCE (1)</t>
  </si>
  <si>
    <t>nombre de navires entrés</t>
  </si>
  <si>
    <t>Unité : nombre</t>
  </si>
  <si>
    <t xml:space="preserve">Ajaccio  </t>
  </si>
  <si>
    <t xml:space="preserve">Bastia  </t>
  </si>
  <si>
    <t xml:space="preserve">Bayonne  </t>
  </si>
  <si>
    <t>Bonifacio</t>
  </si>
  <si>
    <t xml:space="preserve">Bordeaux  </t>
  </si>
  <si>
    <t xml:space="preserve">Boulogne-sur-Mer  </t>
  </si>
  <si>
    <t xml:space="preserve">Brest  </t>
  </si>
  <si>
    <t xml:space="preserve">Caen - Ouistreham  </t>
  </si>
  <si>
    <t xml:space="preserve">Calais </t>
  </si>
  <si>
    <t>Calvi</t>
  </si>
  <si>
    <t>Cannes</t>
  </si>
  <si>
    <t xml:space="preserve">Cherbourg  </t>
  </si>
  <si>
    <t>Concarneau</t>
  </si>
  <si>
    <t xml:space="preserve">Dieppe  </t>
  </si>
  <si>
    <t>Douarnenez</t>
  </si>
  <si>
    <t xml:space="preserve">Dunkerque  </t>
  </si>
  <si>
    <t>Fécamp</t>
  </si>
  <si>
    <t>L’Ile-Rousse</t>
  </si>
  <si>
    <t>La Rochelle</t>
  </si>
  <si>
    <t xml:space="preserve">Le Havre  </t>
  </si>
  <si>
    <t>Le Légué</t>
  </si>
  <si>
    <t>Le Tréport</t>
  </si>
  <si>
    <t>Les Sables d’Olonne</t>
  </si>
  <si>
    <t xml:space="preserve">Lorient  </t>
  </si>
  <si>
    <t xml:space="preserve">Marseille  </t>
  </si>
  <si>
    <t xml:space="preserve">Nantes - Saint-Nazaire  </t>
  </si>
  <si>
    <t>Nice</t>
  </si>
  <si>
    <t>Port-Vendres</t>
  </si>
  <si>
    <t xml:space="preserve">Port-La-Nouvelle  </t>
  </si>
  <si>
    <t>Porto-Vecchio</t>
  </si>
  <si>
    <t>Propriano</t>
  </si>
  <si>
    <t>Quimper</t>
  </si>
  <si>
    <t>Rochefort</t>
  </si>
  <si>
    <t>Roscoff</t>
  </si>
  <si>
    <t xml:space="preserve">Rouen  </t>
  </si>
  <si>
    <t xml:space="preserve">Saint-Malo </t>
  </si>
  <si>
    <t xml:space="preserve">Sète  </t>
  </si>
  <si>
    <t>Tonnay-Charente</t>
  </si>
  <si>
    <t xml:space="preserve">Toulon  </t>
  </si>
  <si>
    <t>Treguier</t>
  </si>
  <si>
    <t xml:space="preserve">Total des ports métropolitains </t>
  </si>
  <si>
    <t xml:space="preserve">Degrad-des-Cannes (Guyane) </t>
  </si>
  <si>
    <t xml:space="preserve">Fort-de-France (Martinique)  </t>
  </si>
  <si>
    <t xml:space="preserve">Guadeloupe  </t>
  </si>
  <si>
    <t>Port Réunion</t>
  </si>
  <si>
    <t xml:space="preserve">Total des ports d'Outre-Mer  </t>
  </si>
  <si>
    <t xml:space="preserve">(1) Y compris les aéroglisseurs et hydrofoils. </t>
  </si>
  <si>
    <t>Source :   DGITM (Direction des services des transports ) SDES (SDST) depuis 2015</t>
  </si>
  <si>
    <t>5.4.4.2 TRAFIC DES PORTS MARITIMES DE COMMERCE (1)</t>
  </si>
  <si>
    <t>nombre de passagers débarqués</t>
  </si>
  <si>
    <t xml:space="preserve">Unité : millier </t>
  </si>
  <si>
    <t>5.4.4.3 TRAFIC DES PORTS MARITIMES DE COMMERCE (1)</t>
  </si>
  <si>
    <t>nombre de passagers embarqués</t>
  </si>
  <si>
    <t xml:space="preserve">Unité : millier </t>
  </si>
  <si>
    <t>5.4.4.4 TRAFIC DES PORTS MARITIMES DE COMMERCE (1)</t>
  </si>
  <si>
    <t>marchandises débarquées</t>
  </si>
  <si>
    <t xml:space="preserve">Unité : millier de tonnes </t>
  </si>
  <si>
    <t>5.4.4.5 TRAFIC DES PORTS MARITIMES DE COMMERCE (1)</t>
  </si>
  <si>
    <t>marchandises embarquées</t>
  </si>
  <si>
    <t>PORTS</t>
  </si>
  <si>
    <t xml:space="preserve">Ensemble des tonnages traités dans les principaux ports français </t>
  </si>
  <si>
    <t>Calais</t>
  </si>
  <si>
    <t xml:space="preserve">Nantes Saint-Nazaire </t>
  </si>
  <si>
    <t>Rouen</t>
  </si>
  <si>
    <t>Bordeaux</t>
  </si>
  <si>
    <t>autres ports métropolitains</t>
  </si>
  <si>
    <t>Ports des DOM</t>
  </si>
  <si>
    <t>Ensemble des ports français</t>
  </si>
  <si>
    <t>Conteneurs</t>
  </si>
  <si>
    <t>Le Havre</t>
  </si>
  <si>
    <t xml:space="preserve">Nantes </t>
  </si>
  <si>
    <t>Rouliers</t>
  </si>
  <si>
    <t xml:space="preserve">(1) Pêche non comprise. </t>
  </si>
  <si>
    <t>Source : DGITM (Direction des services des transports ) SDES (SDST) depuis 2015</t>
  </si>
  <si>
    <t xml:space="preserve">5.4.6. TRAFIC COMMERCIAL DE MARCHANDISES DANS LES PRINCIPAUX PORTS SELON LA NATURE DE MARCHANDISES  </t>
  </si>
  <si>
    <t>Marchandises débarquées (1)</t>
  </si>
  <si>
    <r>
      <rPr>
        <b/>
        <sz val="8"/>
        <rFont val="Arial"/>
        <family val="2"/>
      </rPr>
      <t xml:space="preserve">Tonnages </t>
    </r>
    <r>
      <rPr>
        <b/>
        <sz val="8"/>
        <rFont val="Arial"/>
        <family val="2"/>
      </rPr>
      <t>débarqués</t>
    </r>
    <r>
      <rPr>
        <b/>
        <sz val="8"/>
        <rFont val="Arial"/>
        <family val="2"/>
      </rPr>
      <t xml:space="preserve"> traités dans les principaux ports français </t>
    </r>
  </si>
  <si>
    <t>Conteneurs débarqués</t>
  </si>
  <si>
    <t>Rouliers débarqués</t>
  </si>
  <si>
    <t>5.4.7. TRAFIC COMMERCIAL DE MARCHANDISES DANS LES PRINCIPAUX PORTS SELON LA NATURE DE MARCHANDISES</t>
  </si>
  <si>
    <t>Marchandises embarquées (1)</t>
  </si>
  <si>
    <t>Total des marchandises embarquées</t>
  </si>
  <si>
    <t>Conteneurs embarqués</t>
  </si>
  <si>
    <t xml:space="preserve"> -      </t>
  </si>
  <si>
    <t>Rouliers embarqués</t>
  </si>
  <si>
    <t>5.4.8. TRAFIC DES PRINCIPAUX PORTS DU MONDE ET PLACE DES PORTS FRANÇAIS</t>
  </si>
  <si>
    <t>Ports</t>
  </si>
  <si>
    <t>Pays</t>
  </si>
  <si>
    <t>Asie</t>
  </si>
  <si>
    <t>Shanghai</t>
  </si>
  <si>
    <t>Chine</t>
  </si>
  <si>
    <t>Tianjin</t>
  </si>
  <si>
    <t xml:space="preserve">Guangzhou </t>
  </si>
  <si>
    <t>Qingdao</t>
  </si>
  <si>
    <t xml:space="preserve">Ningbo Zhoushan </t>
  </si>
  <si>
    <t>Dalian</t>
  </si>
  <si>
    <t xml:space="preserve">Busan </t>
  </si>
  <si>
    <t>Corée du Sud</t>
  </si>
  <si>
    <t>Qinhuangdao</t>
  </si>
  <si>
    <t>Europe</t>
  </si>
  <si>
    <t>Rotterdam</t>
  </si>
  <si>
    <t>Pays Bas</t>
  </si>
  <si>
    <t>Anvers</t>
  </si>
  <si>
    <t>Hambourg</t>
  </si>
  <si>
    <t>Allemagne</t>
  </si>
  <si>
    <t>Amsterdam</t>
  </si>
  <si>
    <t>Algesiras</t>
  </si>
  <si>
    <t>Espagne</t>
  </si>
  <si>
    <t>Brême</t>
  </si>
  <si>
    <t>France</t>
  </si>
  <si>
    <t>Novorossiisk</t>
  </si>
  <si>
    <t>Russie</t>
  </si>
  <si>
    <t>Amérique</t>
  </si>
  <si>
    <t>Louisiana</t>
  </si>
  <si>
    <t>USA</t>
  </si>
  <si>
    <t>Houston</t>
  </si>
  <si>
    <t>Los Angeles</t>
  </si>
  <si>
    <t>Long Beach</t>
  </si>
  <si>
    <t>Vancouveur</t>
  </si>
  <si>
    <t>Canada</t>
  </si>
  <si>
    <t>Itaqui</t>
  </si>
  <si>
    <t>Brésil</t>
  </si>
  <si>
    <t>Tubarao</t>
  </si>
  <si>
    <t>Santos</t>
  </si>
  <si>
    <t>Itaguai Sepetiba</t>
  </si>
  <si>
    <t>Source : ISL (institute of shipping economics and logistics)</t>
  </si>
  <si>
    <t xml:space="preserve">I – Répartition par types d'événements </t>
  </si>
  <si>
    <t xml:space="preserve">Navires professionnels       </t>
  </si>
  <si>
    <t>Homme à la mer</t>
  </si>
  <si>
    <t>Abordage</t>
  </si>
  <si>
    <t>Échouement</t>
  </si>
  <si>
    <t>Chavirement</t>
  </si>
  <si>
    <t>Incendie</t>
  </si>
  <si>
    <t>Explosion</t>
  </si>
  <si>
    <t>Voie d'eau</t>
  </si>
  <si>
    <t>Difficulté de manœuvre</t>
  </si>
  <si>
    <t>Sans avarie en dérive</t>
  </si>
  <si>
    <t>Sans avarie inexpérience</t>
  </si>
  <si>
    <t>Perte de stabilité/ripage de cargaison</t>
  </si>
  <si>
    <t>Panne de carburant</t>
  </si>
  <si>
    <t>Désarrimage cargaison</t>
  </si>
  <si>
    <t xml:space="preserve">Immobilisé dans engins/hélice engagée </t>
  </si>
  <si>
    <t xml:space="preserve">Explosif dans engin </t>
  </si>
  <si>
    <t>Ensemble Navires professionnels</t>
  </si>
  <si>
    <t>Navires de plaisance et engins de plage (voile et moteurs)</t>
  </si>
  <si>
    <t>Démâtage</t>
  </si>
  <si>
    <t>Encalminage</t>
  </si>
  <si>
    <t>Diffilcuté de manœuvre</t>
  </si>
  <si>
    <t>Incertitude sur la position</t>
  </si>
  <si>
    <t>Ensemble Navires de plaisance et engins de plage (voile et moteurs)</t>
  </si>
  <si>
    <t>Autres engins de plaisance</t>
  </si>
  <si>
    <t xml:space="preserve">Nombre d'événements de mer ayant donné lieu à opérations de sauvetage </t>
  </si>
  <si>
    <t>II – Conséquences pour les personnes des évenements de mer ayant donné lieu à opérations de sauvetage</t>
  </si>
  <si>
    <t>Tirées d'affaires seules</t>
  </si>
  <si>
    <t xml:space="preserve">Retrouvées </t>
  </si>
  <si>
    <t>Secourues</t>
  </si>
  <si>
    <t>Assistées</t>
  </si>
  <si>
    <t>Dont blessées</t>
  </si>
  <si>
    <t>Dont disparues</t>
  </si>
  <si>
    <t>Dont décédées</t>
  </si>
  <si>
    <t xml:space="preserve">III – Répartition par genre de navigation </t>
  </si>
  <si>
    <t xml:space="preserve">Navires professionnels      </t>
  </si>
  <si>
    <t xml:space="preserve">Pêche  </t>
  </si>
  <si>
    <t>Autres</t>
  </si>
  <si>
    <t xml:space="preserve">Navires de plaisances et engins de plage   </t>
  </si>
  <si>
    <t>Voile</t>
  </si>
  <si>
    <t>Moteurs</t>
  </si>
  <si>
    <t>Ensemble Navires de plaisance et engins de plage</t>
  </si>
  <si>
    <t>Champ : Zones de sécurité françaises, incluant la France métropolitaine, les départements d'outre-mer, la Polynésie française et la Nouvelle-Calédonie.</t>
  </si>
  <si>
    <t>Source : Direction des affaires maritimes
Sous-direction des systèmes d'information maritimes</t>
  </si>
  <si>
    <t>Centre Régionaux Opérationnels de Surveillance et de Sauvetage</t>
  </si>
  <si>
    <t>5.1.1 Les entreprises du secteur des transports maritimes et côtiers : présentation générale</t>
  </si>
  <si>
    <t>5.2.1 Effectifs des marins français ayant navigué au transport maritime dans l'année</t>
  </si>
  <si>
    <t>5.2.2 Emploi du personnel de manutention des principaux ports métropolitains</t>
  </si>
  <si>
    <t>5.3.1 Évolution de la flotte de commerce</t>
  </si>
  <si>
    <t>5.3.2 Place de la flotte française dans la flotte mondiale</t>
  </si>
  <si>
    <t>5.3.3 Navigation de plaisance : flotte et immatriculations</t>
  </si>
  <si>
    <t>5.4.1 Trafic voyageurs et marchandises de l'ensemble des ports métropolitains</t>
  </si>
  <si>
    <t xml:space="preserve">5.4.2 Trafic selon la nature de marchandises : marchandises débarquées </t>
  </si>
  <si>
    <t xml:space="preserve">5.4.3 Trafic selon la nature de marchandises : marchandises embarquées </t>
  </si>
  <si>
    <t>5.4.4.1 Trafic des ports maritimes de commerce : nombre de navires entrés</t>
  </si>
  <si>
    <t>5.4.4.2 Trafic des ports maritimes de commerce : nombre de passagers débarqués</t>
  </si>
  <si>
    <t>5.4.4.3 Trafic des ports maritimes de commerce : nombre de passagers embarqués</t>
  </si>
  <si>
    <t>5.4.4.4 Trafic des ports maritimes de commerce : marchandises débarquées</t>
  </si>
  <si>
    <t>5.4.4.5 Trafic des ports maritimes de commerce : marchandises embarquées</t>
  </si>
  <si>
    <t>5.4.5 Trafic commercial de marchandises dans les principaux ports par catégorie de marchandises : présentation générale</t>
  </si>
  <si>
    <t>5.4.6 Trafic commercial de marchandises dans les principaux ports selon la nature de marchandises : marchandises débarquées</t>
  </si>
  <si>
    <t>5.4.7 Trafic commercial de marchandises dans les principaux ports selon la nature de marchandises : marchandises embarquées</t>
  </si>
  <si>
    <t>5.4.8 Trafic des principaux ports du monde et place des ports français</t>
  </si>
  <si>
    <t>5.1.2. LES ENTREPRISES DU SECTEUR DES TRANSPORTS MARITIMES ET CÔTIERS DE FRET (1) (2)</t>
  </si>
  <si>
    <t>5.1.2 Les entreprises du secteur des transports maritimes et côtiers de fret : répartition par tranche d'effectifs salariés</t>
  </si>
  <si>
    <t>5.1.3 Les entreprises du secteur des transports maritimes et côtiers de passagers : répartition par tranche d'effectifs salariés</t>
  </si>
  <si>
    <t xml:space="preserve">1. Entreprises du secteur </t>
  </si>
  <si>
    <t>2. Personnel</t>
  </si>
  <si>
    <t>3. Matériel (flotte)</t>
  </si>
  <si>
    <t>4. Trafic voyageurs et marchandises</t>
  </si>
  <si>
    <t>5. Accidents</t>
  </si>
  <si>
    <t>Pour plus de précisions sur la notion de "année n-1 contours année n", voir la note en bas de page.</t>
  </si>
  <si>
    <t>Transports maritimes et côtiers de fret (3)</t>
  </si>
  <si>
    <t>5.1.1. LES ENTREPRISES DU SECTEUR DES TRANSPORTS MARITIMES ET CÔTIERS</t>
  </si>
  <si>
    <t>Pour plus de précisions sur la notion de "année n-1 contours année n", voir la note en bas de page de la feuille 5.1.1.</t>
  </si>
  <si>
    <t>5.1.3. LES ENTREPRISES DU SECTEUR DES TRANSPORTS MARITIMES ET CÔTIERS DE PASSAGERS</t>
  </si>
  <si>
    <t xml:space="preserve">Source : DGITM, Direction des affaires maritimes  </t>
  </si>
  <si>
    <r>
      <t>Les effectifs des marins sont établis à partir des fichiers du système d'information des Affaires maritimes. Il s'agit des marins</t>
    </r>
    <r>
      <rPr>
        <u val="single"/>
        <sz val="8"/>
        <rFont val="Arial"/>
        <family val="2"/>
      </rPr>
      <t xml:space="preserve"> affiliés à l'Etablissement National des Invalides de la Marine</t>
    </r>
    <r>
      <rPr>
        <sz val="8"/>
        <rFont val="Arial"/>
        <family val="2"/>
      </rPr>
      <t xml:space="preserve"> (ENIM), régime spécial de sécurité sociale des marins, navigant sur navires battant pavillon français pour l'essentiel. </t>
    </r>
  </si>
  <si>
    <t xml:space="preserve">Source : Caisse nationale de garantie des ouvriers dockers </t>
  </si>
  <si>
    <t>Source : IHS Fairplay</t>
  </si>
  <si>
    <t>Source : DGITM (Direction des services des transports ) SDES (SDST) depuis 2015</t>
  </si>
  <si>
    <t>Source :  DGITM (Direction des services des transports ) SDES (SDST) depuis 2015</t>
  </si>
  <si>
    <t>Ensemble des marchandises (1)</t>
  </si>
  <si>
    <t>5.4.5. TRAFIC COMMERCIAL DE MARCHANDISES DANS LES GRANDS PORTS PAR CATÉGORIE DE MARCHANDISES</t>
  </si>
  <si>
    <t>5.5.1 Accidents de mer</t>
  </si>
  <si>
    <t>5.5.1. ACCIDENTS DE MER</t>
  </si>
  <si>
    <t>2019 (p)</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</si>
</sst>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
    <numFmt numFmtId="166" formatCode="0\ %"/>
    <numFmt numFmtId="167" formatCode="0.00\ %"/>
    <numFmt numFmtId="168" formatCode="_-* #,##0.00\ _€_-;\-* #,##0.00\ _€_-;_-* \-??\ _€_-;_-@_-"/>
    <numFmt numFmtId="169" formatCode="_-* #,##0\ _€_-;\-* #,##0\ _€_-;_-* \-??\ _€_-;_-@_-"/>
    <numFmt numFmtId="170" formatCode="_-* #,##0_-;\-* #,##0_-;_-* \-??_-;_-@_-"/>
    <numFmt numFmtId="171" formatCode="[$-40C]dddd\ d\ mmmm\ yyyy"/>
  </numFmts>
  <fonts count="63">
    <font>
      <sz val="8"/>
      <name val="Arial"/>
      <family val="0"/>
    </font>
    <font>
      <sz val="10"/>
      <name val="Arial"/>
      <family val="0"/>
    </font>
    <font>
      <sz val="10"/>
      <color indexed="56"/>
      <name val="Arial"/>
      <family val="2"/>
    </font>
    <font>
      <b/>
      <sz val="10"/>
      <color indexed="56"/>
      <name val="Arial"/>
      <family val="2"/>
    </font>
    <font>
      <b/>
      <sz val="10"/>
      <name val="Arial"/>
      <family val="2"/>
    </font>
    <font>
      <b/>
      <sz val="9"/>
      <name val="Arial"/>
      <family val="2"/>
    </font>
    <font>
      <sz val="10"/>
      <color indexed="30"/>
      <name val="Arial"/>
      <family val="2"/>
    </font>
    <font>
      <b/>
      <sz val="10"/>
      <color indexed="30"/>
      <name val="Arial"/>
      <family val="2"/>
    </font>
    <font>
      <i/>
      <sz val="8"/>
      <color indexed="21"/>
      <name val="Arial"/>
      <family val="2"/>
    </font>
    <font>
      <i/>
      <sz val="8"/>
      <color indexed="50"/>
      <name val="Arial"/>
      <family val="2"/>
    </font>
    <font>
      <b/>
      <sz val="12"/>
      <name val="Times New Roman"/>
      <family val="1"/>
    </font>
    <font>
      <sz val="9"/>
      <name val="Times New Roman"/>
      <family val="1"/>
    </font>
    <font>
      <sz val="10"/>
      <color indexed="54"/>
      <name val="Arial"/>
      <family val="2"/>
    </font>
    <font>
      <b/>
      <sz val="12"/>
      <color indexed="54"/>
      <name val="Arial"/>
      <family val="2"/>
    </font>
    <font>
      <b/>
      <sz val="12"/>
      <name val="Arial"/>
      <family val="2"/>
    </font>
    <font>
      <sz val="12"/>
      <name val="Arial"/>
      <family val="2"/>
    </font>
    <font>
      <u val="single"/>
      <sz val="10"/>
      <color indexed="12"/>
      <name val="Arial"/>
      <family val="2"/>
    </font>
    <font>
      <i/>
      <sz val="8"/>
      <name val="Arial"/>
      <family val="2"/>
    </font>
    <font>
      <b/>
      <sz val="8"/>
      <name val="Arial"/>
      <family val="2"/>
    </font>
    <font>
      <b/>
      <i/>
      <sz val="8"/>
      <name val="Arial"/>
      <family val="2"/>
    </font>
    <font>
      <b/>
      <u val="single"/>
      <sz val="10"/>
      <color indexed="12"/>
      <name val="Arial"/>
      <family val="2"/>
    </font>
    <font>
      <i/>
      <sz val="8"/>
      <color indexed="12"/>
      <name val="Arial"/>
      <family val="2"/>
    </font>
    <font>
      <b/>
      <sz val="8"/>
      <color indexed="12"/>
      <name val="Arial"/>
      <family val="2"/>
    </font>
    <font>
      <vertAlign val="superscript"/>
      <sz val="8"/>
      <name val="Arial"/>
      <family val="2"/>
    </font>
    <font>
      <i/>
      <u val="single"/>
      <sz val="8"/>
      <color indexed="12"/>
      <name val="Arial"/>
      <family val="2"/>
    </font>
    <font>
      <b/>
      <u val="single"/>
      <sz val="8"/>
      <color indexed="12"/>
      <name val="Arial"/>
      <family val="2"/>
    </font>
    <font>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s>
  <cellStyleXfs count="94">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48" fillId="27" borderId="1" applyNumberFormat="0" applyAlignment="0" applyProtection="0"/>
    <xf numFmtId="0" fontId="49" fillId="0" borderId="2" applyNumberFormat="0" applyFill="0" applyAlignment="0" applyProtection="0"/>
    <xf numFmtId="49" fontId="1" fillId="28" borderId="3">
      <alignment vertical="top" wrapText="1"/>
      <protection/>
    </xf>
    <xf numFmtId="49" fontId="1" fillId="0" borderId="0">
      <alignment vertical="top" wrapText="1"/>
      <protection/>
    </xf>
    <xf numFmtId="3" fontId="2" fillId="0" borderId="3">
      <alignment horizontal="right" vertical="top"/>
      <protection/>
    </xf>
    <xf numFmtId="3" fontId="2" fillId="0" borderId="3">
      <alignment horizontal="right" vertical="top"/>
      <protection/>
    </xf>
    <xf numFmtId="3" fontId="3" fillId="0" borderId="3">
      <alignment horizontal="right" vertical="top"/>
      <protection/>
    </xf>
    <xf numFmtId="164" fontId="2" fillId="0" borderId="4">
      <alignment/>
      <protection/>
    </xf>
    <xf numFmtId="4" fontId="2" fillId="0" borderId="4">
      <alignment/>
      <protection/>
    </xf>
    <xf numFmtId="164" fontId="3" fillId="0" borderId="4">
      <alignment/>
      <protection/>
    </xf>
    <xf numFmtId="4" fontId="3" fillId="0" borderId="4">
      <alignment/>
      <protection/>
    </xf>
    <xf numFmtId="0" fontId="4" fillId="29" borderId="5">
      <alignment horizontal="center" vertical="top" wrapText="1"/>
      <protection/>
    </xf>
    <xf numFmtId="0" fontId="4" fillId="29" borderId="5">
      <alignment horizontal="center" vertical="top" wrapText="1"/>
      <protection/>
    </xf>
    <xf numFmtId="0" fontId="5" fillId="29" borderId="5">
      <alignment horizontal="center" vertical="top" wrapText="1"/>
      <protection/>
    </xf>
    <xf numFmtId="0" fontId="6" fillId="30" borderId="3">
      <alignment vertical="top" wrapText="1"/>
      <protection/>
    </xf>
    <xf numFmtId="0" fontId="7" fillId="30" borderId="3">
      <alignment vertical="top" wrapText="1"/>
      <protection/>
    </xf>
    <xf numFmtId="0" fontId="8" fillId="0" borderId="0">
      <alignment vertical="top" wrapText="1"/>
      <protection/>
    </xf>
    <xf numFmtId="0" fontId="9" fillId="0" borderId="0">
      <alignment horizontal="left" vertical="top"/>
      <protection/>
    </xf>
    <xf numFmtId="0" fontId="50" fillId="31" borderId="1" applyNumberFormat="0" applyAlignment="0" applyProtection="0"/>
    <xf numFmtId="0" fontId="12" fillId="0" borderId="0">
      <alignment vertical="top"/>
      <protection/>
    </xf>
    <xf numFmtId="0" fontId="12" fillId="0" borderId="0">
      <alignment vertical="top"/>
      <protection/>
    </xf>
    <xf numFmtId="0" fontId="12" fillId="0" borderId="0">
      <alignment vertical="top"/>
      <protection/>
    </xf>
    <xf numFmtId="0" fontId="51" fillId="32" borderId="0" applyNumberFormat="0" applyBorder="0" applyAlignment="0" applyProtection="0"/>
    <xf numFmtId="0" fontId="16" fillId="2" borderId="0" applyNumberFormat="0" applyBorder="0" applyProtection="0">
      <alignment vertical="top"/>
    </xf>
    <xf numFmtId="0" fontId="52" fillId="2" borderId="0" applyNumberFormat="0" applyFill="0" applyBorder="0" applyAlignment="0" applyProtection="0"/>
    <xf numFmtId="0" fontId="10" fillId="0" borderId="0">
      <alignment/>
      <protection/>
    </xf>
    <xf numFmtId="0" fontId="4" fillId="0" borderId="0">
      <alignment/>
      <protection/>
    </xf>
    <xf numFmtId="0" fontId="4" fillId="33" borderId="3">
      <alignment/>
      <protection/>
    </xf>
    <xf numFmtId="168" fontId="0" fillId="2" borderId="0" applyBorder="0" applyProtection="0">
      <alignment vertical="top"/>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34" borderId="0" applyNumberFormat="0" applyBorder="0" applyAlignment="0" applyProtection="0"/>
    <xf numFmtId="0" fontId="1" fillId="0" borderId="0">
      <alignment/>
      <protection/>
    </xf>
    <xf numFmtId="0" fontId="0" fillId="0" borderId="0">
      <alignment vertical="top"/>
      <protection/>
    </xf>
    <xf numFmtId="0" fontId="11" fillId="0" borderId="0">
      <alignment/>
      <protection/>
    </xf>
    <xf numFmtId="0" fontId="0" fillId="2" borderId="0">
      <alignment vertical="top"/>
      <protection/>
    </xf>
    <xf numFmtId="0" fontId="0" fillId="35" borderId="6" applyNumberFormat="0" applyFont="0" applyAlignment="0" applyProtection="0"/>
    <xf numFmtId="0" fontId="12" fillId="0" borderId="0">
      <alignment vertical="top"/>
      <protection/>
    </xf>
    <xf numFmtId="0" fontId="5" fillId="0" borderId="0">
      <alignment/>
      <protection/>
    </xf>
    <xf numFmtId="165" fontId="13" fillId="0" borderId="0">
      <alignment horizontal="right"/>
      <protection/>
    </xf>
    <xf numFmtId="9" fontId="1" fillId="0" borderId="0" applyFill="0" applyBorder="0" applyAlignment="0" applyProtection="0"/>
    <xf numFmtId="166" fontId="1" fillId="2" borderId="0" applyBorder="0" applyProtection="0">
      <alignment vertical="top"/>
    </xf>
    <xf numFmtId="0" fontId="54" fillId="36" borderId="0" applyNumberFormat="0" applyBorder="0" applyAlignment="0" applyProtection="0"/>
    <xf numFmtId="0" fontId="55" fillId="27" borderId="7" applyNumberFormat="0" applyAlignment="0" applyProtection="0"/>
    <xf numFmtId="0" fontId="8" fillId="0" borderId="0">
      <alignment vertical="top" wrapText="1"/>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37" borderId="12" applyNumberFormat="0" applyAlignment="0" applyProtection="0"/>
  </cellStyleXfs>
  <cellXfs count="394">
    <xf numFmtId="0" fontId="0" fillId="2" borderId="0" xfId="0" applyAlignment="1">
      <alignment vertical="top"/>
    </xf>
    <xf numFmtId="0" fontId="0" fillId="2" borderId="0" xfId="0" applyFill="1" applyAlignment="1">
      <alignment/>
    </xf>
    <xf numFmtId="0" fontId="15" fillId="2" borderId="0" xfId="0" applyFont="1" applyFill="1" applyAlignment="1">
      <alignment/>
    </xf>
    <xf numFmtId="0" fontId="16" fillId="2" borderId="0" xfId="63" applyNumberFormat="1" applyFont="1" applyFill="1" applyBorder="1" applyAlignment="1" applyProtection="1">
      <alignment/>
      <protection/>
    </xf>
    <xf numFmtId="0" fontId="0" fillId="0" borderId="0" xfId="0" applyFont="1" applyFill="1" applyAlignment="1">
      <alignment vertical="top"/>
    </xf>
    <xf numFmtId="0" fontId="4" fillId="0" borderId="0" xfId="73" applyFont="1" applyFill="1" applyAlignment="1">
      <alignment vertical="center"/>
      <protection/>
    </xf>
    <xf numFmtId="0" fontId="0" fillId="0" borderId="0" xfId="0" applyFont="1" applyFill="1" applyAlignment="1">
      <alignment vertical="top"/>
    </xf>
    <xf numFmtId="0" fontId="0" fillId="0" borderId="0" xfId="73" applyFont="1" applyFill="1" applyAlignment="1">
      <alignment vertical="top"/>
      <protection/>
    </xf>
    <xf numFmtId="49" fontId="0" fillId="0" borderId="0" xfId="43" applyFont="1" applyFill="1" applyAlignment="1">
      <alignment horizontal="right" vertical="top"/>
      <protection/>
    </xf>
    <xf numFmtId="0" fontId="17" fillId="0" borderId="0" xfId="74" applyFont="1" applyFill="1" applyAlignment="1">
      <alignment vertical="top" wrapText="1"/>
      <protection/>
    </xf>
    <xf numFmtId="0" fontId="18" fillId="0" borderId="13" xfId="52" applyFont="1" applyFill="1" applyBorder="1" applyAlignment="1">
      <alignment horizontal="center" vertical="center" wrapText="1"/>
      <protection/>
    </xf>
    <xf numFmtId="0" fontId="18" fillId="0" borderId="14" xfId="52" applyFont="1" applyFill="1" applyBorder="1" applyAlignment="1">
      <alignment horizontal="center" vertical="center"/>
      <protection/>
    </xf>
    <xf numFmtId="0" fontId="0" fillId="0" borderId="0" xfId="76" applyFont="1" applyFill="1" applyBorder="1">
      <alignment vertical="top"/>
      <protection/>
    </xf>
    <xf numFmtId="0" fontId="18" fillId="0" borderId="15" xfId="67" applyFont="1" applyFill="1" applyBorder="1" applyAlignment="1">
      <alignment vertical="center"/>
      <protection/>
    </xf>
    <xf numFmtId="0" fontId="18" fillId="0" borderId="16" xfId="67" applyFont="1" applyFill="1" applyBorder="1" applyAlignment="1">
      <alignment vertical="center"/>
      <protection/>
    </xf>
    <xf numFmtId="0" fontId="18" fillId="0" borderId="17" xfId="67" applyFont="1" applyFill="1" applyBorder="1" applyAlignment="1">
      <alignment vertical="center"/>
      <protection/>
    </xf>
    <xf numFmtId="0" fontId="18" fillId="0" borderId="0" xfId="67" applyFont="1" applyFill="1" applyBorder="1" applyAlignment="1">
      <alignment vertical="center"/>
      <protection/>
    </xf>
    <xf numFmtId="0" fontId="0" fillId="0" borderId="18" xfId="54" applyFont="1" applyFill="1" applyBorder="1" applyAlignment="1">
      <alignment vertical="center"/>
      <protection/>
    </xf>
    <xf numFmtId="3" fontId="0" fillId="0" borderId="16" xfId="45" applyFont="1" applyFill="1" applyBorder="1" applyAlignment="1">
      <alignment horizontal="right" vertical="center"/>
      <protection/>
    </xf>
    <xf numFmtId="3" fontId="0" fillId="0" borderId="17" xfId="45" applyFont="1" applyFill="1" applyBorder="1" applyAlignment="1">
      <alignment horizontal="right" vertical="center"/>
      <protection/>
    </xf>
    <xf numFmtId="0" fontId="0" fillId="0" borderId="0" xfId="76" applyFont="1" applyFill="1">
      <alignment vertical="top"/>
      <protection/>
    </xf>
    <xf numFmtId="0" fontId="17" fillId="0" borderId="18" xfId="54" applyFont="1" applyFill="1" applyBorder="1" applyAlignment="1">
      <alignment horizontal="left" vertical="center" indent="2"/>
      <protection/>
    </xf>
    <xf numFmtId="3" fontId="17" fillId="0" borderId="16" xfId="45" applyFont="1" applyFill="1" applyBorder="1" applyAlignment="1">
      <alignment horizontal="right" vertical="center"/>
      <protection/>
    </xf>
    <xf numFmtId="3" fontId="17" fillId="0" borderId="17" xfId="45" applyFont="1" applyFill="1" applyBorder="1" applyAlignment="1">
      <alignment horizontal="right" vertical="center"/>
      <protection/>
    </xf>
    <xf numFmtId="0" fontId="17" fillId="0" borderId="0" xfId="76" applyFont="1" applyFill="1">
      <alignment vertical="top"/>
      <protection/>
    </xf>
    <xf numFmtId="164" fontId="0" fillId="0" borderId="16" xfId="45" applyNumberFormat="1" applyFont="1" applyFill="1" applyBorder="1" applyAlignment="1">
      <alignment horizontal="right" vertical="center"/>
      <protection/>
    </xf>
    <xf numFmtId="164" fontId="0" fillId="0" borderId="17" xfId="45" applyNumberFormat="1" applyFont="1" applyFill="1" applyBorder="1" applyAlignment="1">
      <alignment horizontal="right" vertical="center"/>
      <protection/>
    </xf>
    <xf numFmtId="164" fontId="0" fillId="0" borderId="0" xfId="76" applyNumberFormat="1" applyFont="1" applyFill="1">
      <alignment vertical="top"/>
      <protection/>
    </xf>
    <xf numFmtId="164" fontId="17" fillId="0" borderId="16" xfId="45" applyNumberFormat="1" applyFont="1" applyFill="1" applyBorder="1" applyAlignment="1">
      <alignment horizontal="right" vertical="center"/>
      <protection/>
    </xf>
    <xf numFmtId="164" fontId="17" fillId="0" borderId="17" xfId="45" applyNumberFormat="1" applyFont="1" applyFill="1" applyBorder="1" applyAlignment="1">
      <alignment horizontal="right" vertical="center"/>
      <protection/>
    </xf>
    <xf numFmtId="0" fontId="0" fillId="0" borderId="19" xfId="54" applyFont="1" applyFill="1" applyBorder="1" applyAlignment="1">
      <alignment vertical="center"/>
      <protection/>
    </xf>
    <xf numFmtId="164" fontId="0" fillId="0" borderId="20" xfId="45" applyNumberFormat="1" applyFont="1" applyFill="1" applyBorder="1" applyAlignment="1">
      <alignment horizontal="right" vertical="center"/>
      <protection/>
    </xf>
    <xf numFmtId="164" fontId="0" fillId="0" borderId="21" xfId="45" applyNumberFormat="1" applyFont="1" applyFill="1" applyBorder="1" applyAlignment="1">
      <alignment horizontal="right" vertical="center"/>
      <protection/>
    </xf>
    <xf numFmtId="0" fontId="18" fillId="0" borderId="0" xfId="0" applyFont="1" applyFill="1" applyAlignment="1">
      <alignment vertical="top"/>
    </xf>
    <xf numFmtId="0" fontId="18" fillId="0" borderId="18" xfId="54" applyFont="1" applyFill="1" applyBorder="1" applyAlignment="1">
      <alignment vertical="center"/>
      <protection/>
    </xf>
    <xf numFmtId="3" fontId="18" fillId="0" borderId="16" xfId="45" applyFont="1" applyFill="1" applyBorder="1" applyAlignment="1">
      <alignment horizontal="right" vertical="center"/>
      <protection/>
    </xf>
    <xf numFmtId="3" fontId="18" fillId="0" borderId="17" xfId="45" applyFont="1" applyFill="1" applyBorder="1" applyAlignment="1">
      <alignment horizontal="right" vertical="center"/>
      <protection/>
    </xf>
    <xf numFmtId="0" fontId="18" fillId="0" borderId="0" xfId="76" applyFont="1" applyFill="1">
      <alignment vertical="top"/>
      <protection/>
    </xf>
    <xf numFmtId="0" fontId="19" fillId="0" borderId="18" xfId="54" applyFont="1" applyFill="1" applyBorder="1" applyAlignment="1">
      <alignment horizontal="left" vertical="center" indent="2"/>
      <protection/>
    </xf>
    <xf numFmtId="3" fontId="19" fillId="0" borderId="16" xfId="45" applyFont="1" applyFill="1" applyBorder="1" applyAlignment="1">
      <alignment horizontal="right" vertical="center"/>
      <protection/>
    </xf>
    <xf numFmtId="3" fontId="19" fillId="0" borderId="17" xfId="45" applyFont="1" applyFill="1" applyBorder="1" applyAlignment="1">
      <alignment horizontal="right" vertical="center"/>
      <protection/>
    </xf>
    <xf numFmtId="0" fontId="19" fillId="0" borderId="0" xfId="76" applyFont="1" applyFill="1">
      <alignment vertical="top"/>
      <protection/>
    </xf>
    <xf numFmtId="164" fontId="18" fillId="0" borderId="16" xfId="45" applyNumberFormat="1" applyFont="1" applyFill="1" applyBorder="1" applyAlignment="1">
      <alignment horizontal="right" vertical="center"/>
      <protection/>
    </xf>
    <xf numFmtId="164" fontId="18" fillId="0" borderId="17" xfId="45" applyNumberFormat="1" applyFont="1" applyFill="1" applyBorder="1" applyAlignment="1">
      <alignment horizontal="right" vertical="center"/>
      <protection/>
    </xf>
    <xf numFmtId="164" fontId="18" fillId="0" borderId="0" xfId="76" applyNumberFormat="1" applyFont="1" applyFill="1">
      <alignment vertical="top"/>
      <protection/>
    </xf>
    <xf numFmtId="164" fontId="19" fillId="0" borderId="16" xfId="45" applyNumberFormat="1" applyFont="1" applyFill="1" applyBorder="1" applyAlignment="1">
      <alignment horizontal="right" vertical="center"/>
      <protection/>
    </xf>
    <xf numFmtId="164" fontId="19" fillId="0" borderId="17" xfId="45" applyNumberFormat="1" applyFont="1" applyFill="1" applyBorder="1" applyAlignment="1">
      <alignment horizontal="right" vertical="center"/>
      <protection/>
    </xf>
    <xf numFmtId="0" fontId="18" fillId="0" borderId="19" xfId="54" applyFont="1" applyFill="1" applyBorder="1" applyAlignment="1">
      <alignment vertical="center"/>
      <protection/>
    </xf>
    <xf numFmtId="164" fontId="18" fillId="0" borderId="20" xfId="45" applyNumberFormat="1" applyFont="1" applyFill="1" applyBorder="1" applyAlignment="1">
      <alignment horizontal="right" vertical="center"/>
      <protection/>
    </xf>
    <xf numFmtId="164" fontId="18" fillId="0" borderId="21" xfId="45" applyNumberFormat="1" applyFont="1" applyFill="1" applyBorder="1" applyAlignment="1">
      <alignment horizontal="right" vertical="center"/>
      <protection/>
    </xf>
    <xf numFmtId="0" fontId="0" fillId="0" borderId="0" xfId="78" applyFont="1" applyFill="1" applyAlignment="1">
      <alignment vertical="top"/>
      <protection/>
    </xf>
    <xf numFmtId="0" fontId="19" fillId="0" borderId="0" xfId="85" applyFont="1" applyFill="1" applyAlignment="1">
      <alignment vertical="top"/>
      <protection/>
    </xf>
    <xf numFmtId="0" fontId="17" fillId="0" borderId="20" xfId="0" applyFont="1" applyFill="1" applyBorder="1" applyAlignment="1">
      <alignment horizontal="left" vertical="center" wrapText="1"/>
    </xf>
    <xf numFmtId="0" fontId="0" fillId="0" borderId="22" xfId="76" applyFont="1" applyFill="1" applyBorder="1" applyAlignment="1">
      <alignment horizontal="left" vertical="top"/>
      <protection/>
    </xf>
    <xf numFmtId="0" fontId="0" fillId="0" borderId="21" xfId="76" applyFont="1" applyFill="1" applyBorder="1" applyAlignment="1">
      <alignment horizontal="left" vertical="top"/>
      <protection/>
    </xf>
    <xf numFmtId="0" fontId="0" fillId="0" borderId="0" xfId="73" applyFont="1" applyFill="1" applyAlignment="1">
      <alignment vertical="center"/>
      <protection/>
    </xf>
    <xf numFmtId="0" fontId="18" fillId="0" borderId="0" xfId="73" applyFont="1" applyFill="1" applyAlignment="1">
      <alignment vertical="center"/>
      <protection/>
    </xf>
    <xf numFmtId="0" fontId="18" fillId="0" borderId="0" xfId="79" applyFont="1" applyFill="1" applyAlignment="1">
      <alignment vertical="center"/>
      <protection/>
    </xf>
    <xf numFmtId="0" fontId="0" fillId="0" borderId="0" xfId="0" applyFont="1" applyFill="1" applyAlignment="1">
      <alignment/>
    </xf>
    <xf numFmtId="0" fontId="18" fillId="0" borderId="0" xfId="0" applyFont="1" applyFill="1" applyAlignment="1">
      <alignment vertical="top"/>
    </xf>
    <xf numFmtId="0" fontId="17" fillId="0" borderId="0" xfId="85" applyFont="1" applyFill="1" applyAlignment="1">
      <alignment vertical="center"/>
      <protection/>
    </xf>
    <xf numFmtId="0" fontId="18" fillId="0" borderId="0" xfId="73" applyFont="1" applyFill="1" applyBorder="1" applyAlignment="1">
      <alignment vertical="center"/>
      <protection/>
    </xf>
    <xf numFmtId="0" fontId="18" fillId="0" borderId="15" xfId="54" applyFont="1" applyFill="1" applyBorder="1" applyAlignment="1">
      <alignment vertical="center"/>
      <protection/>
    </xf>
    <xf numFmtId="3" fontId="18" fillId="0" borderId="23" xfId="67" applyNumberFormat="1" applyFont="1" applyFill="1" applyBorder="1" applyAlignment="1">
      <alignment vertical="center"/>
      <protection/>
    </xf>
    <xf numFmtId="3" fontId="18" fillId="0" borderId="24" xfId="67" applyNumberFormat="1" applyFont="1" applyFill="1" applyBorder="1" applyAlignment="1">
      <alignment vertical="center"/>
      <protection/>
    </xf>
    <xf numFmtId="3" fontId="18" fillId="0" borderId="0" xfId="67" applyNumberFormat="1" applyFont="1" applyFill="1" applyBorder="1" applyAlignment="1">
      <alignment vertical="center"/>
      <protection/>
    </xf>
    <xf numFmtId="0" fontId="0" fillId="0" borderId="18" xfId="54" applyFont="1" applyFill="1" applyBorder="1" applyAlignment="1">
      <alignment horizontal="left" vertical="center" indent="5"/>
      <protection/>
    </xf>
    <xf numFmtId="3" fontId="0" fillId="0" borderId="16" xfId="45" applyNumberFormat="1" applyFont="1" applyFill="1" applyBorder="1" applyAlignment="1">
      <alignment horizontal="right" vertical="center"/>
      <protection/>
    </xf>
    <xf numFmtId="3" fontId="0" fillId="0" borderId="17" xfId="45" applyNumberFormat="1" applyFont="1" applyFill="1" applyBorder="1" applyAlignment="1">
      <alignment horizontal="right" vertical="center"/>
      <protection/>
    </xf>
    <xf numFmtId="0" fontId="0" fillId="0" borderId="19" xfId="54" applyFont="1" applyFill="1" applyBorder="1" applyAlignment="1">
      <alignment horizontal="left" vertical="center" indent="5"/>
      <protection/>
    </xf>
    <xf numFmtId="3" fontId="0" fillId="0" borderId="20" xfId="45" applyNumberFormat="1" applyFont="1" applyFill="1" applyBorder="1" applyAlignment="1">
      <alignment horizontal="right" vertical="center"/>
      <protection/>
    </xf>
    <xf numFmtId="3" fontId="0" fillId="0" borderId="21" xfId="45" applyNumberFormat="1" applyFont="1" applyFill="1" applyBorder="1" applyAlignment="1">
      <alignment horizontal="right" vertical="center"/>
      <protection/>
    </xf>
    <xf numFmtId="164" fontId="18" fillId="0" borderId="23" xfId="67" applyNumberFormat="1" applyFont="1" applyFill="1" applyBorder="1" applyAlignment="1">
      <alignment vertical="center"/>
      <protection/>
    </xf>
    <xf numFmtId="164" fontId="18" fillId="0" borderId="24" xfId="67" applyNumberFormat="1" applyFont="1" applyFill="1" applyBorder="1" applyAlignment="1">
      <alignment vertical="center"/>
      <protection/>
    </xf>
    <xf numFmtId="164" fontId="18" fillId="0" borderId="0" xfId="67" applyNumberFormat="1" applyFont="1" applyFill="1" applyBorder="1" applyAlignment="1">
      <alignment vertical="center"/>
      <protection/>
    </xf>
    <xf numFmtId="164" fontId="17" fillId="0" borderId="0" xfId="76" applyNumberFormat="1" applyFont="1" applyFill="1">
      <alignment vertical="top"/>
      <protection/>
    </xf>
    <xf numFmtId="0" fontId="19" fillId="0" borderId="15" xfId="54" applyFont="1" applyFill="1" applyBorder="1" applyAlignment="1">
      <alignment horizontal="left" vertical="center" indent="2"/>
      <protection/>
    </xf>
    <xf numFmtId="0" fontId="17" fillId="0" borderId="18" xfId="54" applyFont="1" applyFill="1" applyBorder="1" applyAlignment="1">
      <alignment horizontal="left" vertical="center" indent="7"/>
      <protection/>
    </xf>
    <xf numFmtId="0" fontId="17" fillId="0" borderId="19" xfId="54" applyFont="1" applyFill="1" applyBorder="1" applyAlignment="1">
      <alignment horizontal="left" vertical="center" indent="7"/>
      <protection/>
    </xf>
    <xf numFmtId="0" fontId="0" fillId="0" borderId="0" xfId="78" applyNumberFormat="1" applyFont="1" applyFill="1" applyAlignment="1">
      <alignment vertical="center"/>
      <protection/>
    </xf>
    <xf numFmtId="0" fontId="0" fillId="0" borderId="0" xfId="78" applyFont="1" applyFill="1" applyAlignment="1">
      <alignment vertical="center"/>
      <protection/>
    </xf>
    <xf numFmtId="0" fontId="4" fillId="0" borderId="0" xfId="65" applyFont="1" applyFill="1" applyAlignment="1">
      <alignment vertical="top"/>
      <protection/>
    </xf>
    <xf numFmtId="49" fontId="0" fillId="0" borderId="25" xfId="42" applyFont="1" applyFill="1" applyBorder="1" applyAlignment="1">
      <alignment vertical="top" wrapText="1"/>
      <protection/>
    </xf>
    <xf numFmtId="0" fontId="18" fillId="0" borderId="26" xfId="51" applyFont="1" applyFill="1" applyBorder="1" applyAlignment="1">
      <alignment horizontal="center" vertical="top" wrapText="1"/>
      <protection/>
    </xf>
    <xf numFmtId="0" fontId="18" fillId="0" borderId="26" xfId="51" applyFont="1" applyFill="1" applyBorder="1" applyAlignment="1">
      <alignment horizontal="center" vertical="center" wrapText="1"/>
      <protection/>
    </xf>
    <xf numFmtId="0" fontId="18" fillId="0" borderId="14" xfId="51" applyFont="1" applyFill="1" applyBorder="1" applyAlignment="1">
      <alignment horizontal="center" vertical="center" wrapText="1"/>
      <protection/>
    </xf>
    <xf numFmtId="0" fontId="0" fillId="0" borderId="15" xfId="54" applyFont="1" applyFill="1" applyBorder="1" applyAlignment="1">
      <alignment vertical="top" wrapText="1"/>
      <protection/>
    </xf>
    <xf numFmtId="3" fontId="0" fillId="0" borderId="27" xfId="44" applyFont="1" applyFill="1" applyBorder="1" applyAlignment="1">
      <alignment horizontal="right" vertical="top"/>
      <protection/>
    </xf>
    <xf numFmtId="3" fontId="0" fillId="0" borderId="27" xfId="44" applyFont="1" applyFill="1" applyBorder="1" applyAlignment="1">
      <alignment horizontal="right" vertical="center"/>
      <protection/>
    </xf>
    <xf numFmtId="3" fontId="0" fillId="0" borderId="24" xfId="44" applyFont="1" applyFill="1" applyBorder="1" applyAlignment="1">
      <alignment horizontal="right" vertical="center"/>
      <protection/>
    </xf>
    <xf numFmtId="0" fontId="0" fillId="0" borderId="18" xfId="54" applyFont="1" applyFill="1" applyBorder="1" applyAlignment="1">
      <alignment vertical="top" wrapText="1"/>
      <protection/>
    </xf>
    <xf numFmtId="3" fontId="0" fillId="0" borderId="0" xfId="44" applyFont="1" applyFill="1" applyBorder="1" applyAlignment="1">
      <alignment horizontal="right" vertical="top"/>
      <protection/>
    </xf>
    <xf numFmtId="3" fontId="0" fillId="0" borderId="0" xfId="44" applyFont="1" applyFill="1" applyBorder="1" applyAlignment="1">
      <alignment horizontal="right" vertical="center"/>
      <protection/>
    </xf>
    <xf numFmtId="3" fontId="0" fillId="0" borderId="17" xfId="44" applyFont="1" applyFill="1" applyBorder="1" applyAlignment="1">
      <alignment horizontal="right" vertical="center"/>
      <protection/>
    </xf>
    <xf numFmtId="0" fontId="18" fillId="0" borderId="25" xfId="55" applyFont="1" applyFill="1" applyBorder="1" applyAlignment="1">
      <alignment vertical="top" wrapText="1"/>
      <protection/>
    </xf>
    <xf numFmtId="3" fontId="18" fillId="0" borderId="26" xfId="46" applyFont="1" applyFill="1" applyBorder="1" applyAlignment="1">
      <alignment horizontal="right" vertical="top"/>
      <protection/>
    </xf>
    <xf numFmtId="3" fontId="18" fillId="0" borderId="26" xfId="44" applyFont="1" applyFill="1" applyBorder="1" applyAlignment="1">
      <alignment horizontal="right" vertical="top"/>
      <protection/>
    </xf>
    <xf numFmtId="3" fontId="18" fillId="0" borderId="26" xfId="44" applyFont="1" applyFill="1" applyBorder="1" applyAlignment="1">
      <alignment horizontal="right" vertical="center"/>
      <protection/>
    </xf>
    <xf numFmtId="3" fontId="18" fillId="0" borderId="14" xfId="44" applyFont="1" applyFill="1" applyBorder="1" applyAlignment="1">
      <alignment horizontal="right" vertical="center"/>
      <protection/>
    </xf>
    <xf numFmtId="3" fontId="0" fillId="0" borderId="0" xfId="0" applyNumberFormat="1" applyFont="1" applyFill="1" applyAlignment="1">
      <alignment vertical="top"/>
    </xf>
    <xf numFmtId="0" fontId="0" fillId="0" borderId="0" xfId="79" applyFont="1" applyFill="1" applyAlignment="1">
      <alignment vertical="top"/>
      <protection/>
    </xf>
    <xf numFmtId="0" fontId="19" fillId="0" borderId="0" xfId="56" applyFont="1" applyFill="1" applyAlignment="1">
      <alignment vertical="top" wrapText="1"/>
      <protection/>
    </xf>
    <xf numFmtId="0" fontId="18" fillId="0" borderId="14" xfId="51" applyFont="1" applyFill="1" applyBorder="1" applyAlignment="1">
      <alignment horizontal="center" vertical="top" wrapText="1"/>
      <protection/>
    </xf>
    <xf numFmtId="3" fontId="0" fillId="0" borderId="24" xfId="44" applyFont="1" applyFill="1" applyBorder="1" applyAlignment="1">
      <alignment horizontal="right" vertical="top"/>
      <protection/>
    </xf>
    <xf numFmtId="3" fontId="0" fillId="0" borderId="17" xfId="44" applyFont="1" applyFill="1" applyBorder="1" applyAlignment="1">
      <alignment horizontal="right" vertical="top"/>
      <protection/>
    </xf>
    <xf numFmtId="3" fontId="18" fillId="0" borderId="14" xfId="46" applyFont="1" applyFill="1" applyBorder="1" applyAlignment="1">
      <alignment horizontal="right" vertical="top"/>
      <protection/>
    </xf>
    <xf numFmtId="0" fontId="0" fillId="0" borderId="0" xfId="59" applyFont="1" applyFill="1" applyAlignment="1">
      <alignment vertical="top"/>
      <protection/>
    </xf>
    <xf numFmtId="0" fontId="4" fillId="0" borderId="0" xfId="65" applyFont="1" applyFill="1" applyAlignment="1">
      <alignment vertical="center"/>
      <protection/>
    </xf>
    <xf numFmtId="0" fontId="0" fillId="0" borderId="0" xfId="0" applyFont="1" applyFill="1" applyAlignment="1">
      <alignment vertical="center"/>
    </xf>
    <xf numFmtId="0" fontId="0" fillId="0" borderId="0" xfId="0" applyFill="1" applyAlignment="1">
      <alignment vertical="top"/>
    </xf>
    <xf numFmtId="49" fontId="0" fillId="0" borderId="0" xfId="43" applyFont="1" applyFill="1" applyAlignment="1">
      <alignment horizontal="right" vertical="center"/>
      <protection/>
    </xf>
    <xf numFmtId="0" fontId="18" fillId="0" borderId="13" xfId="51" applyFont="1" applyFill="1" applyBorder="1" applyAlignment="1">
      <alignment horizontal="center" vertical="center" wrapText="1"/>
      <protection/>
    </xf>
    <xf numFmtId="0" fontId="0" fillId="0" borderId="24" xfId="54" applyFont="1" applyFill="1" applyBorder="1" applyAlignment="1">
      <alignment vertical="center" wrapText="1"/>
      <protection/>
    </xf>
    <xf numFmtId="164" fontId="0" fillId="0" borderId="27" xfId="47" applyFont="1" applyFill="1" applyBorder="1" applyAlignment="1">
      <alignment vertical="center"/>
      <protection/>
    </xf>
    <xf numFmtId="164" fontId="0" fillId="0" borderId="24" xfId="47" applyFont="1" applyFill="1" applyBorder="1" applyAlignment="1">
      <alignment vertical="center"/>
      <protection/>
    </xf>
    <xf numFmtId="0" fontId="0" fillId="0" borderId="17" xfId="54" applyFont="1" applyFill="1" applyBorder="1" applyAlignment="1">
      <alignment vertical="center" wrapText="1"/>
      <protection/>
    </xf>
    <xf numFmtId="164" fontId="0" fillId="0" borderId="0" xfId="47" applyFont="1" applyFill="1" applyBorder="1" applyAlignment="1">
      <alignment vertical="center"/>
      <protection/>
    </xf>
    <xf numFmtId="164" fontId="0" fillId="0" borderId="17" xfId="47" applyFont="1" applyFill="1" applyBorder="1" applyAlignment="1">
      <alignment vertical="center"/>
      <protection/>
    </xf>
    <xf numFmtId="0" fontId="0" fillId="0" borderId="21" xfId="54" applyFont="1" applyFill="1" applyBorder="1" applyAlignment="1">
      <alignment vertical="center" wrapText="1"/>
      <protection/>
    </xf>
    <xf numFmtId="3" fontId="0" fillId="0" borderId="22" xfId="44" applyFont="1" applyFill="1" applyBorder="1" applyAlignment="1">
      <alignment horizontal="right" vertical="center"/>
      <protection/>
    </xf>
    <xf numFmtId="164" fontId="0" fillId="0" borderId="22" xfId="47" applyFont="1" applyFill="1" applyBorder="1" applyAlignment="1">
      <alignment vertical="center"/>
      <protection/>
    </xf>
    <xf numFmtId="164" fontId="0" fillId="0" borderId="21" xfId="47" applyFont="1" applyFill="1" applyBorder="1" applyAlignment="1">
      <alignment vertical="center"/>
      <protection/>
    </xf>
    <xf numFmtId="0" fontId="0" fillId="0" borderId="0" xfId="59" applyFont="1" applyFill="1" applyAlignment="1">
      <alignment vertical="center"/>
      <protection/>
    </xf>
    <xf numFmtId="0" fontId="19" fillId="0" borderId="0" xfId="56" applyFont="1" applyFill="1" applyAlignment="1">
      <alignment vertical="center" wrapText="1"/>
      <protection/>
    </xf>
    <xf numFmtId="0" fontId="19" fillId="0" borderId="0" xfId="85" applyFont="1" applyFill="1" applyAlignment="1">
      <alignment vertical="center"/>
      <protection/>
    </xf>
    <xf numFmtId="0" fontId="0" fillId="0" borderId="0" xfId="0" applyFont="1" applyFill="1" applyAlignment="1">
      <alignment vertical="top"/>
    </xf>
    <xf numFmtId="0" fontId="18" fillId="0" borderId="0" xfId="66" applyFont="1" applyFill="1" applyAlignment="1">
      <alignment vertical="top"/>
      <protection/>
    </xf>
    <xf numFmtId="49" fontId="18" fillId="0" borderId="25" xfId="42" applyFont="1" applyFill="1" applyBorder="1" applyAlignment="1">
      <alignment vertical="top" wrapText="1"/>
      <protection/>
    </xf>
    <xf numFmtId="0" fontId="18" fillId="0" borderId="13" xfId="51" applyFont="1" applyFill="1" applyBorder="1" applyAlignment="1">
      <alignment horizontal="center" vertical="top" wrapText="1"/>
      <protection/>
    </xf>
    <xf numFmtId="0" fontId="0" fillId="0" borderId="19" xfId="54" applyFont="1" applyFill="1" applyBorder="1" applyAlignment="1">
      <alignment vertical="top" wrapText="1"/>
      <protection/>
    </xf>
    <xf numFmtId="3" fontId="0" fillId="0" borderId="22" xfId="44" applyFont="1" applyFill="1" applyBorder="1" applyAlignment="1">
      <alignment horizontal="right" vertical="top"/>
      <protection/>
    </xf>
    <xf numFmtId="3" fontId="0" fillId="0" borderId="21" xfId="44" applyFont="1" applyFill="1" applyBorder="1" applyAlignment="1">
      <alignment horizontal="right" vertical="top"/>
      <protection/>
    </xf>
    <xf numFmtId="0" fontId="18" fillId="0" borderId="25" xfId="54" applyFont="1" applyFill="1" applyBorder="1" applyAlignment="1">
      <alignment vertical="top" wrapText="1"/>
      <protection/>
    </xf>
    <xf numFmtId="0" fontId="17" fillId="0" borderId="0" xfId="85" applyFont="1" applyFill="1" applyAlignment="1">
      <alignment vertical="top"/>
      <protection/>
    </xf>
    <xf numFmtId="0" fontId="18" fillId="0" borderId="15" xfId="67" applyFont="1" applyFill="1" applyBorder="1" applyAlignment="1">
      <alignment vertical="top"/>
      <protection/>
    </xf>
    <xf numFmtId="0" fontId="18" fillId="0" borderId="27" xfId="67" applyFont="1" applyFill="1" applyBorder="1" applyAlignment="1">
      <alignment vertical="top"/>
      <protection/>
    </xf>
    <xf numFmtId="0" fontId="18" fillId="0" borderId="24" xfId="67" applyFont="1" applyFill="1" applyBorder="1" applyAlignment="1">
      <alignment vertical="top"/>
      <protection/>
    </xf>
    <xf numFmtId="3" fontId="0" fillId="0" borderId="0" xfId="44" applyNumberFormat="1" applyFont="1" applyFill="1" applyBorder="1" applyAlignment="1">
      <alignment horizontal="right" vertical="top"/>
      <protection/>
    </xf>
    <xf numFmtId="3" fontId="0" fillId="0" borderId="17" xfId="44" applyNumberFormat="1" applyFont="1" applyFill="1" applyBorder="1" applyAlignment="1">
      <alignment horizontal="right" vertical="top"/>
      <protection/>
    </xf>
    <xf numFmtId="0" fontId="0" fillId="0" borderId="0" xfId="61" applyFont="1" applyFill="1" applyAlignment="1">
      <alignment vertical="top"/>
      <protection/>
    </xf>
    <xf numFmtId="0" fontId="0" fillId="0" borderId="0" xfId="0" applyNumberFormat="1" applyFont="1" applyFill="1" applyAlignment="1">
      <alignment vertical="top"/>
    </xf>
    <xf numFmtId="0" fontId="0" fillId="0" borderId="0" xfId="54" applyFont="1" applyFill="1" applyBorder="1" applyAlignment="1">
      <alignment vertical="center" wrapText="1"/>
      <protection/>
    </xf>
    <xf numFmtId="4" fontId="0" fillId="0" borderId="0" xfId="48" applyFont="1" applyFill="1" applyBorder="1" applyAlignment="1">
      <alignment vertical="center"/>
      <protection/>
    </xf>
    <xf numFmtId="0" fontId="18" fillId="0" borderId="0" xfId="65" applyFont="1" applyFill="1" applyAlignment="1">
      <alignment vertical="center"/>
      <protection/>
    </xf>
    <xf numFmtId="49" fontId="18" fillId="0" borderId="13" xfId="42" applyFont="1" applyFill="1" applyBorder="1" applyAlignment="1">
      <alignment vertical="center" wrapText="1"/>
      <protection/>
    </xf>
    <xf numFmtId="49" fontId="18" fillId="0" borderId="14" xfId="42" applyFont="1" applyFill="1" applyBorder="1" applyAlignment="1">
      <alignment vertical="center" wrapText="1"/>
      <protection/>
    </xf>
    <xf numFmtId="0" fontId="18" fillId="0" borderId="26" xfId="53" applyFont="1" applyFill="1" applyBorder="1" applyAlignment="1">
      <alignment horizontal="center" vertical="center" wrapText="1"/>
      <protection/>
    </xf>
    <xf numFmtId="0" fontId="18" fillId="0" borderId="14" xfId="53" applyFont="1" applyFill="1" applyBorder="1" applyAlignment="1">
      <alignment horizontal="center" vertical="center" wrapText="1"/>
      <protection/>
    </xf>
    <xf numFmtId="0" fontId="0" fillId="0" borderId="0" xfId="0" applyFont="1" applyFill="1" applyAlignment="1">
      <alignment vertical="top" wrapText="1"/>
    </xf>
    <xf numFmtId="0" fontId="0" fillId="0" borderId="23" xfId="54" applyFont="1" applyFill="1" applyBorder="1" applyAlignment="1">
      <alignment vertical="center" wrapText="1"/>
      <protection/>
    </xf>
    <xf numFmtId="167" fontId="0" fillId="0" borderId="24" xfId="82" applyNumberFormat="1" applyFont="1" applyFill="1" applyBorder="1" applyAlignment="1" applyProtection="1">
      <alignment vertical="center"/>
      <protection/>
    </xf>
    <xf numFmtId="0" fontId="0" fillId="0" borderId="16" xfId="54" applyFont="1" applyFill="1" applyBorder="1" applyAlignment="1">
      <alignment vertical="center" wrapText="1"/>
      <protection/>
    </xf>
    <xf numFmtId="167" fontId="0" fillId="0" borderId="17" xfId="82" applyNumberFormat="1" applyFont="1" applyFill="1" applyBorder="1" applyAlignment="1" applyProtection="1">
      <alignment vertical="center"/>
      <protection/>
    </xf>
    <xf numFmtId="0" fontId="18" fillId="38" borderId="16" xfId="54" applyFont="1" applyFill="1" applyBorder="1" applyAlignment="1">
      <alignment vertical="center" wrapText="1"/>
      <protection/>
    </xf>
    <xf numFmtId="0" fontId="18" fillId="38" borderId="17" xfId="55" applyFont="1" applyFill="1" applyBorder="1" applyAlignment="1">
      <alignment vertical="center" wrapText="1"/>
      <protection/>
    </xf>
    <xf numFmtId="3" fontId="18" fillId="38" borderId="0" xfId="46" applyFont="1" applyFill="1" applyBorder="1" applyAlignment="1">
      <alignment horizontal="right" vertical="center"/>
      <protection/>
    </xf>
    <xf numFmtId="3" fontId="18" fillId="38" borderId="0" xfId="44" applyFont="1" applyFill="1" applyBorder="1" applyAlignment="1">
      <alignment horizontal="right" vertical="center"/>
      <protection/>
    </xf>
    <xf numFmtId="167" fontId="18" fillId="38" borderId="17" xfId="82" applyNumberFormat="1" applyFont="1" applyFill="1" applyBorder="1" applyAlignment="1" applyProtection="1">
      <alignment vertical="center"/>
      <protection/>
    </xf>
    <xf numFmtId="0" fontId="0" fillId="0" borderId="20" xfId="54" applyFont="1" applyFill="1" applyBorder="1" applyAlignment="1">
      <alignment vertical="center" wrapText="1"/>
      <protection/>
    </xf>
    <xf numFmtId="167" fontId="0" fillId="0" borderId="21" xfId="82" applyNumberFormat="1" applyFont="1" applyFill="1" applyBorder="1" applyAlignment="1" applyProtection="1">
      <alignment vertical="center"/>
      <protection/>
    </xf>
    <xf numFmtId="0" fontId="0" fillId="0" borderId="0" xfId="61" applyFont="1" applyFill="1" applyAlignment="1">
      <alignment vertical="center"/>
      <protection/>
    </xf>
    <xf numFmtId="0" fontId="0" fillId="0" borderId="0" xfId="79" applyFont="1" applyFill="1" applyAlignment="1">
      <alignment vertical="center"/>
      <protection/>
    </xf>
    <xf numFmtId="0" fontId="0" fillId="0" borderId="0" xfId="0" applyFont="1" applyFill="1" applyBorder="1" applyAlignment="1">
      <alignment vertical="center"/>
    </xf>
    <xf numFmtId="0" fontId="19" fillId="0" borderId="0" xfId="85" applyFont="1" applyFill="1" applyAlignment="1">
      <alignment vertical="center" wrapText="1"/>
      <protection/>
    </xf>
    <xf numFmtId="49" fontId="0" fillId="0" borderId="0" xfId="42" applyFont="1" applyFill="1" applyBorder="1" applyAlignment="1">
      <alignment vertical="center" wrapText="1"/>
      <protection/>
    </xf>
    <xf numFmtId="0" fontId="18" fillId="0" borderId="27" xfId="67" applyFont="1" applyFill="1" applyBorder="1" applyAlignment="1">
      <alignment vertical="center"/>
      <protection/>
    </xf>
    <xf numFmtId="0" fontId="18" fillId="0" borderId="24" xfId="67" applyFont="1" applyFill="1" applyBorder="1" applyAlignment="1">
      <alignment vertical="center"/>
      <protection/>
    </xf>
    <xf numFmtId="0" fontId="0" fillId="0" borderId="18" xfId="54" applyFont="1" applyFill="1" applyBorder="1" applyAlignment="1">
      <alignment vertical="center" wrapText="1"/>
      <protection/>
    </xf>
    <xf numFmtId="0" fontId="18" fillId="0" borderId="25" xfId="55" applyFont="1" applyFill="1" applyBorder="1" applyAlignment="1">
      <alignment vertical="center" wrapText="1"/>
      <protection/>
    </xf>
    <xf numFmtId="3" fontId="18" fillId="0" borderId="26" xfId="46" applyFont="1" applyFill="1" applyBorder="1" applyAlignment="1">
      <alignment horizontal="right" vertical="center"/>
      <protection/>
    </xf>
    <xf numFmtId="3" fontId="18" fillId="0" borderId="14" xfId="46" applyFont="1" applyFill="1" applyBorder="1" applyAlignment="1">
      <alignment horizontal="right" vertical="center"/>
      <protection/>
    </xf>
    <xf numFmtId="0" fontId="18" fillId="0" borderId="18" xfId="67" applyFont="1" applyFill="1" applyBorder="1" applyAlignment="1">
      <alignment vertical="center"/>
      <protection/>
    </xf>
    <xf numFmtId="0" fontId="18" fillId="0" borderId="0" xfId="0" applyFont="1" applyFill="1" applyAlignment="1">
      <alignment vertical="center"/>
    </xf>
    <xf numFmtId="0" fontId="22" fillId="0" borderId="0" xfId="67" applyFont="1" applyFill="1" applyBorder="1" applyAlignment="1">
      <alignment vertical="top"/>
      <protection/>
    </xf>
    <xf numFmtId="0" fontId="18" fillId="0" borderId="22" xfId="67" applyFont="1" applyFill="1" applyBorder="1" applyAlignment="1">
      <alignment vertical="top"/>
      <protection/>
    </xf>
    <xf numFmtId="49" fontId="0" fillId="0" borderId="14" xfId="42" applyFont="1" applyFill="1" applyBorder="1" applyAlignment="1">
      <alignment vertical="top"/>
      <protection/>
    </xf>
    <xf numFmtId="0" fontId="18" fillId="0" borderId="13" xfId="51" applyFont="1" applyFill="1" applyBorder="1" applyAlignment="1">
      <alignment horizontal="center" vertical="top"/>
      <protection/>
    </xf>
    <xf numFmtId="0" fontId="18" fillId="0" borderId="26" xfId="51" applyFont="1" applyFill="1" applyBorder="1" applyAlignment="1">
      <alignment horizontal="center" vertical="top"/>
      <protection/>
    </xf>
    <xf numFmtId="0" fontId="18" fillId="0" borderId="14" xfId="51" applyFont="1" applyFill="1" applyBorder="1" applyAlignment="1">
      <alignment horizontal="center" vertical="top"/>
      <protection/>
    </xf>
    <xf numFmtId="0" fontId="0" fillId="0" borderId="0" xfId="0" applyFont="1" applyFill="1" applyBorder="1" applyAlignment="1">
      <alignment vertical="top"/>
    </xf>
    <xf numFmtId="0" fontId="18" fillId="0" borderId="0" xfId="51" applyFont="1" applyFill="1" applyBorder="1" applyAlignment="1">
      <alignment horizontal="center" vertical="top"/>
      <protection/>
    </xf>
    <xf numFmtId="0" fontId="0" fillId="0" borderId="23" xfId="51" applyFont="1" applyFill="1" applyBorder="1" applyAlignment="1">
      <alignment vertical="top"/>
      <protection/>
    </xf>
    <xf numFmtId="0" fontId="18" fillId="0" borderId="27" xfId="51" applyFont="1" applyFill="1" applyBorder="1" applyAlignment="1">
      <alignment vertical="top"/>
      <protection/>
    </xf>
    <xf numFmtId="3" fontId="0" fillId="0" borderId="16" xfId="44" applyFont="1" applyFill="1" applyBorder="1" applyAlignment="1">
      <alignment horizontal="right" vertical="top"/>
      <protection/>
    </xf>
    <xf numFmtId="0" fontId="0" fillId="0" borderId="16" xfId="51" applyFont="1" applyFill="1" applyBorder="1" applyAlignment="1">
      <alignment vertical="top"/>
      <protection/>
    </xf>
    <xf numFmtId="0" fontId="18" fillId="0" borderId="0" xfId="51" applyFont="1" applyFill="1" applyBorder="1" applyAlignment="1">
      <alignment vertical="top"/>
      <protection/>
    </xf>
    <xf numFmtId="3" fontId="18" fillId="0" borderId="13" xfId="44" applyFont="1" applyFill="1" applyBorder="1" applyAlignment="1">
      <alignment horizontal="right" vertical="top"/>
      <protection/>
    </xf>
    <xf numFmtId="3" fontId="18" fillId="0" borderId="14" xfId="44" applyFont="1" applyFill="1" applyBorder="1" applyAlignment="1">
      <alignment horizontal="right" vertical="top"/>
      <protection/>
    </xf>
    <xf numFmtId="0" fontId="18" fillId="0" borderId="0" xfId="0" applyFont="1" applyFill="1" applyBorder="1" applyAlignment="1">
      <alignment vertical="top"/>
    </xf>
    <xf numFmtId="3" fontId="18" fillId="0" borderId="0" xfId="44" applyFont="1" applyFill="1" applyBorder="1" applyAlignment="1">
      <alignment horizontal="right" vertical="top"/>
      <protection/>
    </xf>
    <xf numFmtId="0" fontId="0" fillId="0" borderId="20" xfId="54" applyFont="1" applyFill="1" applyBorder="1" applyAlignment="1">
      <alignment vertical="top"/>
      <protection/>
    </xf>
    <xf numFmtId="0" fontId="0" fillId="0" borderId="22" xfId="54" applyFont="1" applyFill="1" applyBorder="1" applyAlignment="1">
      <alignment vertical="top"/>
      <protection/>
    </xf>
    <xf numFmtId="3" fontId="0" fillId="0" borderId="20" xfId="44" applyFont="1" applyFill="1" applyBorder="1" applyAlignment="1">
      <alignment horizontal="right" vertical="top"/>
      <protection/>
    </xf>
    <xf numFmtId="0" fontId="0" fillId="0" borderId="0" xfId="54" applyFont="1" applyFill="1" applyBorder="1" applyAlignment="1">
      <alignment vertical="top"/>
      <protection/>
    </xf>
    <xf numFmtId="0" fontId="18" fillId="0" borderId="14" xfId="67" applyFont="1" applyFill="1" applyBorder="1" applyAlignment="1">
      <alignment vertical="top"/>
      <protection/>
    </xf>
    <xf numFmtId="0" fontId="18" fillId="0" borderId="23" xfId="51" applyFont="1" applyFill="1" applyBorder="1" applyAlignment="1">
      <alignment horizontal="left" vertical="center"/>
      <protection/>
    </xf>
    <xf numFmtId="0" fontId="18" fillId="0" borderId="24" xfId="51" applyFont="1" applyFill="1" applyBorder="1" applyAlignment="1">
      <alignment vertical="top"/>
      <protection/>
    </xf>
    <xf numFmtId="3" fontId="18" fillId="0" borderId="24" xfId="67" applyNumberFormat="1" applyFont="1" applyFill="1" applyBorder="1" applyAlignment="1">
      <alignment vertical="top"/>
      <protection/>
    </xf>
    <xf numFmtId="0" fontId="18" fillId="0" borderId="16" xfId="55" applyFont="1" applyFill="1" applyBorder="1" applyAlignment="1">
      <alignment vertical="top"/>
      <protection/>
    </xf>
    <xf numFmtId="0" fontId="18" fillId="0" borderId="17" xfId="55" applyFont="1" applyFill="1" applyBorder="1" applyAlignment="1">
      <alignment vertical="top"/>
      <protection/>
    </xf>
    <xf numFmtId="3" fontId="18" fillId="0" borderId="0" xfId="46" applyFont="1" applyFill="1" applyBorder="1" applyAlignment="1">
      <alignment horizontal="right" vertical="top"/>
      <protection/>
    </xf>
    <xf numFmtId="3" fontId="18" fillId="0" borderId="17" xfId="0" applyNumberFormat="1" applyFont="1" applyFill="1" applyBorder="1" applyAlignment="1">
      <alignment vertical="top"/>
    </xf>
    <xf numFmtId="0" fontId="0" fillId="2" borderId="16" xfId="0" applyBorder="1" applyAlignment="1">
      <alignment vertical="top"/>
    </xf>
    <xf numFmtId="0" fontId="17" fillId="0" borderId="17" xfId="54" applyFont="1" applyFill="1" applyBorder="1" applyAlignment="1">
      <alignment horizontal="right" vertical="top"/>
      <protection/>
    </xf>
    <xf numFmtId="3" fontId="0" fillId="0" borderId="17" xfId="0" applyNumberFormat="1" applyFont="1" applyFill="1" applyBorder="1" applyAlignment="1">
      <alignment vertical="top"/>
    </xf>
    <xf numFmtId="0" fontId="18" fillId="0" borderId="23" xfId="51" applyFont="1" applyFill="1" applyBorder="1" applyAlignment="1">
      <alignment horizontal="left" vertical="top"/>
      <protection/>
    </xf>
    <xf numFmtId="3" fontId="0" fillId="0" borderId="24" xfId="0" applyNumberFormat="1" applyFont="1" applyFill="1" applyBorder="1" applyAlignment="1">
      <alignment vertical="top"/>
    </xf>
    <xf numFmtId="0" fontId="0" fillId="2" borderId="20" xfId="0" applyBorder="1" applyAlignment="1">
      <alignment vertical="top"/>
    </xf>
    <xf numFmtId="0" fontId="17" fillId="0" borderId="21" xfId="54" applyFont="1" applyFill="1" applyBorder="1" applyAlignment="1">
      <alignment horizontal="right" vertical="top"/>
      <protection/>
    </xf>
    <xf numFmtId="3" fontId="18" fillId="0" borderId="22" xfId="46" applyFont="1" applyFill="1" applyBorder="1" applyAlignment="1">
      <alignment horizontal="right" vertical="top"/>
      <protection/>
    </xf>
    <xf numFmtId="3" fontId="0" fillId="0" borderId="21" xfId="0" applyNumberFormat="1" applyFont="1" applyFill="1" applyBorder="1" applyAlignment="1">
      <alignment vertical="top"/>
    </xf>
    <xf numFmtId="0" fontId="18" fillId="0" borderId="0" xfId="55" applyFont="1" applyFill="1" applyBorder="1" applyAlignment="1">
      <alignment vertical="top"/>
      <protection/>
    </xf>
    <xf numFmtId="0" fontId="18" fillId="0" borderId="23" xfId="51" applyFont="1" applyFill="1" applyBorder="1" applyAlignment="1">
      <alignment vertical="top"/>
      <protection/>
    </xf>
    <xf numFmtId="0" fontId="0" fillId="0" borderId="27" xfId="0" applyFont="1" applyFill="1" applyBorder="1" applyAlignment="1">
      <alignment vertical="top"/>
    </xf>
    <xf numFmtId="0" fontId="0" fillId="0" borderId="24" xfId="0" applyFont="1" applyFill="1" applyBorder="1" applyAlignment="1">
      <alignment vertical="top"/>
    </xf>
    <xf numFmtId="0" fontId="0" fillId="0" borderId="16" xfId="54" applyFont="1" applyFill="1" applyBorder="1" applyAlignment="1">
      <alignment horizontal="left" vertical="top"/>
      <protection/>
    </xf>
    <xf numFmtId="0" fontId="0" fillId="0" borderId="17" xfId="54" applyFont="1" applyFill="1" applyBorder="1" applyAlignment="1">
      <alignment horizontal="left" vertical="top"/>
      <protection/>
    </xf>
    <xf numFmtId="0" fontId="18" fillId="0" borderId="26" xfId="51" applyFont="1" applyFill="1" applyBorder="1" applyAlignment="1">
      <alignment vertical="top"/>
      <protection/>
    </xf>
    <xf numFmtId="3" fontId="18" fillId="0" borderId="26" xfId="51" applyNumberFormat="1" applyFont="1" applyFill="1" applyBorder="1" applyAlignment="1">
      <alignment vertical="top"/>
      <protection/>
    </xf>
    <xf numFmtId="3" fontId="18" fillId="0" borderId="14" xfId="0" applyNumberFormat="1" applyFont="1" applyFill="1" applyBorder="1" applyAlignment="1">
      <alignment vertical="top"/>
    </xf>
    <xf numFmtId="0" fontId="18" fillId="0" borderId="16" xfId="51" applyFont="1" applyFill="1" applyBorder="1" applyAlignment="1">
      <alignment vertical="top"/>
      <protection/>
    </xf>
    <xf numFmtId="0" fontId="18" fillId="0" borderId="17" xfId="51" applyFont="1" applyFill="1" applyBorder="1" applyAlignment="1">
      <alignment vertical="top"/>
      <protection/>
    </xf>
    <xf numFmtId="0" fontId="0" fillId="0" borderId="17" xfId="0" applyFont="1" applyFill="1" applyBorder="1" applyAlignment="1">
      <alignment vertical="top"/>
    </xf>
    <xf numFmtId="0" fontId="0" fillId="0" borderId="17" xfId="54" applyFont="1" applyFill="1" applyBorder="1" applyAlignment="1">
      <alignment vertical="top"/>
      <protection/>
    </xf>
    <xf numFmtId="3" fontId="18" fillId="0" borderId="14" xfId="67" applyNumberFormat="1" applyFont="1" applyFill="1" applyBorder="1" applyAlignment="1">
      <alignment vertical="top"/>
      <protection/>
    </xf>
    <xf numFmtId="3" fontId="18" fillId="38" borderId="22" xfId="51" applyNumberFormat="1" applyFont="1" applyFill="1" applyBorder="1" applyAlignment="1">
      <alignment vertical="top"/>
      <protection/>
    </xf>
    <xf numFmtId="3" fontId="18" fillId="38" borderId="21" xfId="51" applyNumberFormat="1" applyFont="1" applyFill="1" applyBorder="1" applyAlignment="1">
      <alignment vertical="top"/>
      <protection/>
    </xf>
    <xf numFmtId="3" fontId="18" fillId="0" borderId="0" xfId="51" applyNumberFormat="1" applyFont="1" applyFill="1" applyBorder="1" applyAlignment="1">
      <alignment vertical="top"/>
      <protection/>
    </xf>
    <xf numFmtId="0" fontId="0" fillId="0" borderId="23" xfId="54" applyFont="1" applyFill="1" applyBorder="1" applyAlignment="1">
      <alignment vertical="top"/>
      <protection/>
    </xf>
    <xf numFmtId="0" fontId="0" fillId="0" borderId="24" xfId="54" applyFont="1" applyFill="1" applyBorder="1" applyAlignment="1">
      <alignment vertical="top"/>
      <protection/>
    </xf>
    <xf numFmtId="164" fontId="0" fillId="0" borderId="27" xfId="47" applyFont="1" applyFill="1" applyBorder="1" applyAlignment="1">
      <alignment vertical="top"/>
      <protection/>
    </xf>
    <xf numFmtId="3" fontId="0" fillId="0" borderId="24" xfId="44" applyNumberFormat="1" applyFont="1" applyFill="1" applyBorder="1" applyAlignment="1">
      <alignment horizontal="right" vertical="top"/>
      <protection/>
    </xf>
    <xf numFmtId="0" fontId="0" fillId="0" borderId="16" xfId="54" applyFont="1" applyFill="1" applyBorder="1" applyAlignment="1">
      <alignment vertical="top"/>
      <protection/>
    </xf>
    <xf numFmtId="164" fontId="0" fillId="0" borderId="0" xfId="47" applyFont="1" applyFill="1" applyBorder="1" applyAlignment="1">
      <alignment vertical="top"/>
      <protection/>
    </xf>
    <xf numFmtId="0" fontId="0" fillId="0" borderId="21" xfId="54" applyFont="1" applyFill="1" applyBorder="1" applyAlignment="1">
      <alignment vertical="top"/>
      <protection/>
    </xf>
    <xf numFmtId="164" fontId="0" fillId="0" borderId="22" xfId="47" applyFont="1" applyFill="1" applyBorder="1" applyAlignment="1">
      <alignment vertical="top"/>
      <protection/>
    </xf>
    <xf numFmtId="0" fontId="0" fillId="0" borderId="0" xfId="60" applyFont="1" applyFill="1" applyAlignment="1">
      <alignment vertical="top"/>
      <protection/>
    </xf>
    <xf numFmtId="3" fontId="0" fillId="0" borderId="0" xfId="0" applyNumberFormat="1" applyFont="1" applyFill="1" applyBorder="1" applyAlignment="1">
      <alignment vertical="top"/>
    </xf>
    <xf numFmtId="0" fontId="19" fillId="0" borderId="0" xfId="56" applyFont="1" applyFill="1" applyAlignment="1">
      <alignment vertical="top"/>
      <protection/>
    </xf>
    <xf numFmtId="0" fontId="18" fillId="0" borderId="0" xfId="65" applyFont="1" applyFill="1" applyAlignment="1">
      <alignment vertical="top"/>
      <protection/>
    </xf>
    <xf numFmtId="0" fontId="18" fillId="0" borderId="0" xfId="79" applyFont="1" applyFill="1" applyAlignment="1">
      <alignment vertical="top"/>
      <protection/>
    </xf>
    <xf numFmtId="49" fontId="0" fillId="0" borderId="13" xfId="42" applyFont="1" applyFill="1" applyBorder="1" applyAlignment="1">
      <alignment horizontal="center" vertical="top"/>
      <protection/>
    </xf>
    <xf numFmtId="49" fontId="0" fillId="0" borderId="14" xfId="42" applyFont="1" applyFill="1" applyBorder="1" applyAlignment="1">
      <alignment horizontal="center" vertical="top"/>
      <protection/>
    </xf>
    <xf numFmtId="0" fontId="18" fillId="0" borderId="14" xfId="0" applyFont="1" applyFill="1" applyBorder="1" applyAlignment="1">
      <alignment horizontal="center" vertical="top"/>
    </xf>
    <xf numFmtId="49" fontId="18" fillId="0" borderId="23" xfId="42" applyFont="1" applyFill="1" applyBorder="1" applyAlignment="1">
      <alignment horizontal="left" vertical="top"/>
      <protection/>
    </xf>
    <xf numFmtId="49" fontId="18" fillId="0" borderId="24" xfId="42" applyFont="1" applyFill="1" applyBorder="1" applyAlignment="1">
      <alignment horizontal="left" vertical="top"/>
      <protection/>
    </xf>
    <xf numFmtId="49" fontId="18" fillId="0" borderId="27" xfId="42" applyFont="1" applyFill="1" applyBorder="1" applyAlignment="1">
      <alignment horizontal="left" vertical="top"/>
      <protection/>
    </xf>
    <xf numFmtId="0" fontId="0" fillId="0" borderId="24" xfId="0" applyFont="1" applyFill="1" applyBorder="1" applyAlignment="1">
      <alignment vertical="top"/>
    </xf>
    <xf numFmtId="0" fontId="18" fillId="0" borderId="16" xfId="54" applyFont="1" applyFill="1" applyBorder="1" applyAlignment="1">
      <alignment vertical="top"/>
      <protection/>
    </xf>
    <xf numFmtId="0" fontId="18" fillId="0" borderId="17" xfId="54" applyFont="1" applyFill="1" applyBorder="1" applyAlignment="1">
      <alignment vertical="top"/>
      <protection/>
    </xf>
    <xf numFmtId="0" fontId="0" fillId="0" borderId="16" xfId="0" applyFont="1" applyFill="1" applyBorder="1" applyAlignment="1">
      <alignment vertical="top"/>
    </xf>
    <xf numFmtId="0" fontId="19" fillId="0" borderId="17" xfId="54" applyFont="1" applyFill="1" applyBorder="1" applyAlignment="1">
      <alignment horizontal="right" vertical="top"/>
      <protection/>
    </xf>
    <xf numFmtId="0" fontId="18" fillId="0" borderId="13" xfId="54" applyFont="1" applyFill="1" applyBorder="1" applyAlignment="1">
      <alignment vertical="top"/>
      <protection/>
    </xf>
    <xf numFmtId="0" fontId="19" fillId="0" borderId="14" xfId="54" applyFont="1" applyFill="1" applyBorder="1" applyAlignment="1">
      <alignment horizontal="right" vertical="top"/>
      <protection/>
    </xf>
    <xf numFmtId="3" fontId="18" fillId="0" borderId="14" xfId="44" applyNumberFormat="1" applyFont="1" applyFill="1" applyBorder="1" applyAlignment="1">
      <alignment horizontal="right" vertical="top"/>
      <protection/>
    </xf>
    <xf numFmtId="49" fontId="18" fillId="0" borderId="16" xfId="42" applyFont="1" applyFill="1" applyBorder="1" applyAlignment="1">
      <alignment horizontal="left" vertical="top"/>
      <protection/>
    </xf>
    <xf numFmtId="49" fontId="19" fillId="0" borderId="17" xfId="42" applyFont="1" applyFill="1" applyBorder="1" applyAlignment="1">
      <alignment horizontal="right" vertical="top"/>
      <protection/>
    </xf>
    <xf numFmtId="49" fontId="18" fillId="0" borderId="0" xfId="42" applyFont="1" applyFill="1" applyBorder="1" applyAlignment="1">
      <alignment horizontal="left" vertical="top"/>
      <protection/>
    </xf>
    <xf numFmtId="3" fontId="18" fillId="0" borderId="17" xfId="44" applyNumberFormat="1" applyFont="1" applyFill="1" applyBorder="1" applyAlignment="1">
      <alignment horizontal="right" vertical="top"/>
      <protection/>
    </xf>
    <xf numFmtId="0" fontId="18" fillId="0" borderId="14" xfId="54" applyFont="1" applyFill="1" applyBorder="1" applyAlignment="1">
      <alignment vertical="top"/>
      <protection/>
    </xf>
    <xf numFmtId="0" fontId="0" fillId="0" borderId="0" xfId="0" applyFont="1" applyFill="1" applyAlignment="1">
      <alignment horizontal="right" vertical="top"/>
    </xf>
    <xf numFmtId="0" fontId="18" fillId="0" borderId="0" xfId="65" applyFont="1" applyFill="1" applyAlignment="1">
      <alignment horizontal="right" vertical="top"/>
      <protection/>
    </xf>
    <xf numFmtId="0" fontId="18" fillId="0" borderId="0" xfId="79" applyFont="1" applyFill="1" applyAlignment="1">
      <alignment horizontal="right" vertical="top"/>
      <protection/>
    </xf>
    <xf numFmtId="0" fontId="17" fillId="0" borderId="0" xfId="57" applyFont="1" applyFill="1" applyAlignment="1">
      <alignment vertical="top"/>
      <protection/>
    </xf>
    <xf numFmtId="49" fontId="0" fillId="0" borderId="14" xfId="42" applyFont="1" applyFill="1" applyBorder="1" applyAlignment="1">
      <alignment horizontal="right" vertical="top"/>
      <protection/>
    </xf>
    <xf numFmtId="49" fontId="18" fillId="0" borderId="24" xfId="42" applyFont="1" applyFill="1" applyBorder="1" applyAlignment="1">
      <alignment horizontal="right" vertical="top"/>
      <protection/>
    </xf>
    <xf numFmtId="0" fontId="0" fillId="0" borderId="17" xfId="0" applyFont="1" applyFill="1" applyBorder="1" applyAlignment="1">
      <alignment vertical="top"/>
    </xf>
    <xf numFmtId="0" fontId="18" fillId="0" borderId="17" xfId="54" applyFont="1" applyFill="1" applyBorder="1" applyAlignment="1">
      <alignment horizontal="right" vertical="top"/>
      <protection/>
    </xf>
    <xf numFmtId="3" fontId="18" fillId="0" borderId="16" xfId="44" applyFont="1" applyFill="1" applyBorder="1" applyAlignment="1">
      <alignment horizontal="right" vertical="top"/>
      <protection/>
    </xf>
    <xf numFmtId="0" fontId="18" fillId="0" borderId="14" xfId="54" applyFont="1" applyFill="1" applyBorder="1" applyAlignment="1">
      <alignment horizontal="right" vertical="top"/>
      <protection/>
    </xf>
    <xf numFmtId="0" fontId="0" fillId="0" borderId="0" xfId="60" applyFont="1" applyFill="1" applyAlignment="1">
      <alignment horizontal="right" vertical="top"/>
      <protection/>
    </xf>
    <xf numFmtId="169" fontId="0" fillId="0" borderId="0" xfId="68" applyNumberFormat="1" applyFont="1" applyFill="1" applyBorder="1" applyAlignment="1" applyProtection="1">
      <alignment/>
      <protection/>
    </xf>
    <xf numFmtId="0" fontId="18" fillId="0" borderId="0" xfId="0" applyFont="1" applyFill="1" applyAlignment="1">
      <alignment/>
    </xf>
    <xf numFmtId="169" fontId="0" fillId="0" borderId="0" xfId="68" applyNumberFormat="1" applyFont="1" applyFill="1" applyBorder="1" applyAlignment="1" applyProtection="1">
      <alignment vertical="center"/>
      <protection/>
    </xf>
    <xf numFmtId="49" fontId="4" fillId="0" borderId="0" xfId="42" applyFont="1" applyFill="1" applyBorder="1" applyAlignment="1">
      <alignment vertical="center"/>
      <protection/>
    </xf>
    <xf numFmtId="169" fontId="0" fillId="0" borderId="0" xfId="68" applyNumberFormat="1" applyFont="1" applyFill="1" applyBorder="1" applyAlignment="1" applyProtection="1">
      <alignment horizontal="right" vertical="center"/>
      <protection/>
    </xf>
    <xf numFmtId="49" fontId="0" fillId="0" borderId="0" xfId="42" applyFont="1" applyFill="1" applyBorder="1" applyAlignment="1">
      <alignment vertical="center"/>
      <protection/>
    </xf>
    <xf numFmtId="0" fontId="18" fillId="0" borderId="13" xfId="53" applyFont="1" applyFill="1" applyBorder="1" applyAlignment="1">
      <alignment horizontal="center" vertical="center"/>
      <protection/>
    </xf>
    <xf numFmtId="0" fontId="18" fillId="0" borderId="26" xfId="53" applyFont="1" applyFill="1" applyBorder="1" applyAlignment="1">
      <alignment horizontal="center" vertical="center"/>
      <protection/>
    </xf>
    <xf numFmtId="169" fontId="18" fillId="0" borderId="14" xfId="68" applyNumberFormat="1" applyFont="1" applyFill="1" applyBorder="1" applyAlignment="1" applyProtection="1">
      <alignment horizontal="center" vertical="center"/>
      <protection/>
    </xf>
    <xf numFmtId="0" fontId="0" fillId="0" borderId="15" xfId="54" applyFont="1" applyFill="1" applyBorder="1" applyAlignment="1">
      <alignment vertical="center"/>
      <protection/>
    </xf>
    <xf numFmtId="3" fontId="0" fillId="0" borderId="27" xfId="44" applyNumberFormat="1" applyFont="1" applyFill="1" applyBorder="1" applyAlignment="1">
      <alignment horizontal="right" vertical="center"/>
      <protection/>
    </xf>
    <xf numFmtId="3" fontId="0" fillId="0" borderId="24" xfId="68" applyNumberFormat="1" applyFont="1" applyFill="1" applyBorder="1" applyAlignment="1" applyProtection="1">
      <alignment/>
      <protection/>
    </xf>
    <xf numFmtId="3" fontId="18" fillId="0" borderId="0" xfId="0" applyNumberFormat="1" applyFont="1" applyFill="1" applyAlignment="1">
      <alignment vertical="center"/>
    </xf>
    <xf numFmtId="3" fontId="0" fillId="0" borderId="0" xfId="44" applyNumberFormat="1" applyFont="1" applyFill="1" applyBorder="1" applyAlignment="1">
      <alignment horizontal="right" vertical="center"/>
      <protection/>
    </xf>
    <xf numFmtId="3" fontId="0" fillId="0" borderId="17" xfId="68" applyNumberFormat="1" applyFont="1" applyFill="1" applyBorder="1" applyAlignment="1" applyProtection="1">
      <alignment/>
      <protection/>
    </xf>
    <xf numFmtId="0" fontId="18" fillId="0" borderId="25" xfId="55" applyFont="1" applyFill="1" applyBorder="1" applyAlignment="1">
      <alignment vertical="center"/>
      <protection/>
    </xf>
    <xf numFmtId="3" fontId="18" fillId="0" borderId="26" xfId="46" applyNumberFormat="1" applyFont="1" applyFill="1" applyBorder="1" applyAlignment="1">
      <alignment horizontal="right" vertical="center"/>
      <protection/>
    </xf>
    <xf numFmtId="3" fontId="18" fillId="0" borderId="14" xfId="68" applyNumberFormat="1" applyFont="1" applyFill="1" applyBorder="1" applyAlignment="1" applyProtection="1">
      <alignment vertical="center"/>
      <protection/>
    </xf>
    <xf numFmtId="169" fontId="18" fillId="0" borderId="0" xfId="68" applyNumberFormat="1" applyFont="1" applyFill="1" applyBorder="1" applyAlignment="1" applyProtection="1">
      <alignment vertical="center"/>
      <protection/>
    </xf>
    <xf numFmtId="0" fontId="0" fillId="0" borderId="0" xfId="60" applyFont="1" applyFill="1" applyAlignment="1">
      <alignment vertical="center"/>
      <protection/>
    </xf>
    <xf numFmtId="170" fontId="18" fillId="0" borderId="0" xfId="68" applyNumberFormat="1" applyFont="1" applyFill="1" applyBorder="1" applyAlignment="1" applyProtection="1">
      <alignment/>
      <protection/>
    </xf>
    <xf numFmtId="170" fontId="0" fillId="0" borderId="0" xfId="68" applyNumberFormat="1" applyFont="1" applyFill="1" applyBorder="1" applyAlignment="1" applyProtection="1">
      <alignment/>
      <protection/>
    </xf>
    <xf numFmtId="170" fontId="0" fillId="0" borderId="0" xfId="0" applyNumberFormat="1" applyFont="1" applyFill="1" applyAlignment="1">
      <alignment vertical="center"/>
    </xf>
    <xf numFmtId="3" fontId="18" fillId="0" borderId="14" xfId="68" applyNumberFormat="1" applyFont="1" applyFill="1" applyBorder="1" applyAlignment="1" applyProtection="1">
      <alignment/>
      <protection/>
    </xf>
    <xf numFmtId="3" fontId="0" fillId="0" borderId="17" xfId="0" applyNumberFormat="1" applyFont="1" applyFill="1" applyBorder="1" applyAlignment="1">
      <alignment vertical="center"/>
    </xf>
    <xf numFmtId="3" fontId="0" fillId="0" borderId="17" xfId="68" applyNumberFormat="1" applyFont="1" applyFill="1" applyBorder="1" applyAlignment="1" applyProtection="1">
      <alignment vertical="center"/>
      <protection/>
    </xf>
    <xf numFmtId="3" fontId="0" fillId="0" borderId="0" xfId="68" applyNumberFormat="1" applyFont="1" applyFill="1" applyBorder="1" applyAlignment="1" applyProtection="1">
      <alignment/>
      <protection/>
    </xf>
    <xf numFmtId="3" fontId="0" fillId="0" borderId="24" xfId="0" applyNumberFormat="1" applyFont="1" applyFill="1" applyBorder="1" applyAlignment="1">
      <alignment/>
    </xf>
    <xf numFmtId="3" fontId="0" fillId="0" borderId="17" xfId="0" applyNumberFormat="1" applyFont="1" applyFill="1" applyBorder="1" applyAlignment="1">
      <alignment/>
    </xf>
    <xf numFmtId="3" fontId="18" fillId="0" borderId="14" xfId="46" applyNumberFormat="1" applyFont="1" applyFill="1" applyBorder="1" applyAlignment="1">
      <alignment horizontal="right" vertical="center"/>
      <protection/>
    </xf>
    <xf numFmtId="0" fontId="4" fillId="0" borderId="0" xfId="0" applyFont="1" applyFill="1" applyAlignment="1">
      <alignment vertical="center"/>
    </xf>
    <xf numFmtId="3" fontId="0" fillId="0" borderId="24" xfId="68" applyNumberFormat="1" applyFont="1" applyFill="1" applyBorder="1" applyAlignment="1" applyProtection="1">
      <alignment vertical="center"/>
      <protection/>
    </xf>
    <xf numFmtId="49" fontId="0" fillId="0" borderId="13" xfId="42" applyFont="1" applyFill="1" applyBorder="1" applyAlignment="1">
      <alignment vertical="top"/>
      <protection/>
    </xf>
    <xf numFmtId="0" fontId="18" fillId="0" borderId="13" xfId="75" applyFont="1" applyFill="1" applyBorder="1" applyAlignment="1">
      <alignment horizontal="center" vertical="top"/>
      <protection/>
    </xf>
    <xf numFmtId="0" fontId="18" fillId="0" borderId="26" xfId="75" applyFont="1" applyFill="1" applyBorder="1" applyAlignment="1">
      <alignment horizontal="center" vertical="top"/>
      <protection/>
    </xf>
    <xf numFmtId="49" fontId="18" fillId="0" borderId="23" xfId="42" applyFont="1" applyFill="1" applyBorder="1" applyAlignment="1">
      <alignment vertical="top"/>
      <protection/>
    </xf>
    <xf numFmtId="49" fontId="18" fillId="0" borderId="24" xfId="42" applyFont="1" applyFill="1" applyBorder="1" applyAlignment="1">
      <alignment vertical="top"/>
      <protection/>
    </xf>
    <xf numFmtId="49" fontId="0" fillId="0" borderId="27" xfId="42" applyFont="1" applyFill="1" applyBorder="1" applyAlignment="1">
      <alignment vertical="top"/>
      <protection/>
    </xf>
    <xf numFmtId="0" fontId="17" fillId="0" borderId="0" xfId="0" applyFont="1" applyFill="1" applyBorder="1" applyAlignment="1">
      <alignment vertical="top"/>
    </xf>
    <xf numFmtId="3" fontId="18" fillId="0" borderId="26" xfId="0" applyNumberFormat="1" applyFont="1" applyFill="1" applyBorder="1" applyAlignment="1">
      <alignment vertical="top"/>
    </xf>
    <xf numFmtId="49" fontId="0" fillId="0" borderId="0" xfId="42" applyFont="1" applyFill="1" applyBorder="1" applyAlignment="1">
      <alignment vertical="top"/>
      <protection/>
    </xf>
    <xf numFmtId="3" fontId="0" fillId="0" borderId="0" xfId="43" applyNumberFormat="1" applyFont="1" applyFill="1" applyAlignment="1">
      <alignment horizontal="right" vertical="top"/>
      <protection/>
    </xf>
    <xf numFmtId="49" fontId="18" fillId="0" borderId="23" xfId="42" applyFont="1" applyFill="1" applyBorder="1" applyAlignment="1">
      <alignment vertical="top"/>
      <protection/>
    </xf>
    <xf numFmtId="49" fontId="0" fillId="0" borderId="24" xfId="42" applyFont="1" applyFill="1" applyBorder="1" applyAlignment="1">
      <alignment vertical="top"/>
      <protection/>
    </xf>
    <xf numFmtId="3" fontId="0" fillId="0" borderId="24" xfId="0" applyNumberFormat="1" applyFont="1" applyFill="1" applyBorder="1" applyAlignment="1">
      <alignment vertical="top"/>
    </xf>
    <xf numFmtId="0" fontId="0" fillId="2" borderId="14" xfId="0" applyBorder="1" applyAlignment="1">
      <alignment vertical="top"/>
    </xf>
    <xf numFmtId="49" fontId="0" fillId="0" borderId="23" xfId="42" applyFont="1" applyFill="1" applyBorder="1" applyAlignment="1">
      <alignment vertical="top"/>
      <protection/>
    </xf>
    <xf numFmtId="0" fontId="18" fillId="0" borderId="13" xfId="75" applyFont="1" applyFill="1" applyBorder="1" applyAlignment="1">
      <alignment horizontal="center" vertical="center"/>
      <protection/>
    </xf>
    <xf numFmtId="0" fontId="18" fillId="0" borderId="26" xfId="75" applyFont="1" applyFill="1" applyBorder="1" applyAlignment="1">
      <alignment horizontal="center" vertical="center"/>
      <protection/>
    </xf>
    <xf numFmtId="0" fontId="18" fillId="0" borderId="0" xfId="53" applyFont="1" applyFill="1" applyBorder="1" applyAlignment="1">
      <alignment horizontal="center" vertical="center"/>
      <protection/>
    </xf>
    <xf numFmtId="0" fontId="0" fillId="0" borderId="17" xfId="54" applyFont="1" applyFill="1" applyBorder="1" applyAlignment="1">
      <alignment vertical="center"/>
      <protection/>
    </xf>
    <xf numFmtId="3" fontId="0" fillId="0" borderId="17" xfId="44" applyNumberFormat="1" applyFont="1" applyFill="1" applyBorder="1" applyAlignment="1">
      <alignment horizontal="right" vertical="center"/>
      <protection/>
    </xf>
    <xf numFmtId="0" fontId="18" fillId="0" borderId="13" xfId="54" applyFont="1" applyFill="1" applyBorder="1" applyAlignment="1">
      <alignment vertical="center"/>
      <protection/>
    </xf>
    <xf numFmtId="0" fontId="18" fillId="0" borderId="14" xfId="0" applyFont="1" applyFill="1" applyBorder="1" applyAlignment="1">
      <alignment vertical="top"/>
    </xf>
    <xf numFmtId="3" fontId="18" fillId="0" borderId="14" xfId="68" applyNumberFormat="1" applyFont="1" applyFill="1" applyBorder="1" applyAlignment="1" applyProtection="1">
      <alignment horizontal="right" vertical="center"/>
      <protection/>
    </xf>
    <xf numFmtId="3" fontId="0" fillId="0" borderId="0" xfId="0" applyNumberFormat="1" applyFont="1" applyFill="1" applyAlignment="1">
      <alignment vertical="center"/>
    </xf>
    <xf numFmtId="3" fontId="0" fillId="0" borderId="0" xfId="68" applyNumberFormat="1" applyFont="1" applyFill="1" applyBorder="1" applyAlignment="1" applyProtection="1">
      <alignment vertical="center"/>
      <protection/>
    </xf>
    <xf numFmtId="0" fontId="4" fillId="0" borderId="0" xfId="0" applyFont="1" applyFill="1" applyAlignment="1">
      <alignment vertical="top"/>
    </xf>
    <xf numFmtId="0" fontId="0" fillId="2" borderId="23" xfId="0" applyBorder="1" applyAlignment="1">
      <alignment vertical="top"/>
    </xf>
    <xf numFmtId="0" fontId="18" fillId="0" borderId="13" xfId="53" applyFont="1" applyFill="1" applyBorder="1" applyAlignment="1">
      <alignment horizontal="center" vertical="top"/>
      <protection/>
    </xf>
    <xf numFmtId="0" fontId="18" fillId="0" borderId="26" xfId="53" applyFont="1" applyFill="1" applyBorder="1" applyAlignment="1">
      <alignment horizontal="center" vertical="top"/>
      <protection/>
    </xf>
    <xf numFmtId="0" fontId="18" fillId="0" borderId="23" xfId="54" applyFont="1" applyFill="1" applyBorder="1" applyAlignment="1">
      <alignment vertical="top"/>
      <protection/>
    </xf>
    <xf numFmtId="0" fontId="18" fillId="0" borderId="27" xfId="54" applyFont="1" applyFill="1" applyBorder="1" applyAlignment="1">
      <alignment vertical="top"/>
      <protection/>
    </xf>
    <xf numFmtId="0" fontId="0" fillId="0" borderId="27" xfId="0" applyFont="1" applyFill="1" applyBorder="1" applyAlignment="1">
      <alignment vertical="top"/>
    </xf>
    <xf numFmtId="3" fontId="0" fillId="0" borderId="0" xfId="54" applyNumberFormat="1" applyFont="1" applyFill="1" applyBorder="1" applyAlignment="1">
      <alignment vertical="top"/>
      <protection/>
    </xf>
    <xf numFmtId="3" fontId="0" fillId="0" borderId="22" xfId="54" applyNumberFormat="1" applyFont="1" applyFill="1" applyBorder="1" applyAlignment="1">
      <alignment vertical="top"/>
      <protection/>
    </xf>
    <xf numFmtId="0" fontId="0" fillId="0" borderId="21" xfId="0" applyFont="1" applyFill="1" applyBorder="1" applyAlignment="1">
      <alignment vertical="top"/>
    </xf>
    <xf numFmtId="0" fontId="18" fillId="0" borderId="0" xfId="54" applyFont="1" applyFill="1" applyBorder="1" applyAlignment="1">
      <alignment vertical="top"/>
      <protection/>
    </xf>
    <xf numFmtId="0" fontId="18" fillId="0" borderId="23" xfId="54" applyFont="1" applyFill="1" applyBorder="1" applyAlignment="1">
      <alignment vertical="center"/>
      <protection/>
    </xf>
    <xf numFmtId="0" fontId="18" fillId="0" borderId="24" xfId="54" applyFont="1" applyFill="1" applyBorder="1" applyAlignment="1">
      <alignment vertical="center"/>
      <protection/>
    </xf>
    <xf numFmtId="0" fontId="0" fillId="0" borderId="16" xfId="0" applyFont="1" applyFill="1" applyBorder="1" applyAlignment="1">
      <alignment vertical="top"/>
    </xf>
    <xf numFmtId="0" fontId="18" fillId="0" borderId="13" xfId="0" applyFont="1" applyFill="1" applyBorder="1" applyAlignment="1">
      <alignment vertical="top"/>
    </xf>
    <xf numFmtId="0" fontId="0" fillId="0" borderId="14" xfId="54" applyFont="1" applyFill="1" applyBorder="1" applyAlignment="1">
      <alignment vertical="center"/>
      <protection/>
    </xf>
    <xf numFmtId="0" fontId="18" fillId="0" borderId="14" xfId="54" applyFont="1" applyFill="1" applyBorder="1" applyAlignment="1">
      <alignment vertical="center"/>
      <protection/>
    </xf>
    <xf numFmtId="0" fontId="18" fillId="0" borderId="13" xfId="55" applyFont="1" applyFill="1" applyBorder="1" applyAlignment="1">
      <alignment vertical="center"/>
      <protection/>
    </xf>
    <xf numFmtId="0" fontId="18" fillId="0" borderId="14" xfId="55" applyFont="1" applyFill="1" applyBorder="1" applyAlignment="1">
      <alignment vertical="center"/>
      <protection/>
    </xf>
    <xf numFmtId="0" fontId="18" fillId="0" borderId="0" xfId="55" applyFont="1" applyFill="1" applyBorder="1" applyAlignment="1">
      <alignment vertical="center"/>
      <protection/>
    </xf>
    <xf numFmtId="3" fontId="18" fillId="0" borderId="0" xfId="46" applyFont="1" applyFill="1" applyBorder="1" applyAlignment="1">
      <alignment horizontal="right" vertical="center"/>
      <protection/>
    </xf>
    <xf numFmtId="0" fontId="0" fillId="0" borderId="23" xfId="54" applyFont="1" applyFill="1" applyBorder="1" applyAlignment="1">
      <alignment vertical="center"/>
      <protection/>
    </xf>
    <xf numFmtId="0" fontId="0" fillId="0" borderId="24" xfId="54" applyFont="1" applyFill="1" applyBorder="1" applyAlignment="1">
      <alignment vertical="center"/>
      <protection/>
    </xf>
    <xf numFmtId="0" fontId="0" fillId="0" borderId="16" xfId="54" applyFont="1" applyFill="1" applyBorder="1" applyAlignment="1">
      <alignment vertical="center"/>
      <protection/>
    </xf>
    <xf numFmtId="0" fontId="17" fillId="0" borderId="17" xfId="54" applyFont="1" applyFill="1" applyBorder="1" applyAlignment="1">
      <alignment horizontal="left" vertical="center"/>
      <protection/>
    </xf>
    <xf numFmtId="0" fontId="0" fillId="0" borderId="20" xfId="0" applyFont="1" applyFill="1" applyBorder="1" applyAlignment="1">
      <alignment vertical="top"/>
    </xf>
    <xf numFmtId="0" fontId="17" fillId="0" borderId="21" xfId="54" applyFont="1" applyFill="1" applyBorder="1" applyAlignment="1">
      <alignment horizontal="left" vertical="center"/>
      <protection/>
    </xf>
    <xf numFmtId="3" fontId="0" fillId="0" borderId="21" xfId="44" applyFont="1" applyFill="1" applyBorder="1" applyAlignment="1">
      <alignment horizontal="right" vertical="center"/>
      <protection/>
    </xf>
    <xf numFmtId="0" fontId="0" fillId="0" borderId="0" xfId="54" applyFont="1" applyFill="1" applyBorder="1" applyAlignment="1">
      <alignment vertical="center"/>
      <protection/>
    </xf>
    <xf numFmtId="0" fontId="0" fillId="2" borderId="27" xfId="0" applyBorder="1" applyAlignment="1">
      <alignment vertical="top"/>
    </xf>
    <xf numFmtId="0" fontId="0" fillId="2" borderId="24" xfId="0" applyBorder="1" applyAlignment="1">
      <alignment vertical="top"/>
    </xf>
    <xf numFmtId="0" fontId="24" fillId="0" borderId="0" xfId="74" applyFont="1" applyFill="1" applyAlignment="1">
      <alignment vertical="top"/>
      <protection/>
    </xf>
    <xf numFmtId="0" fontId="25" fillId="0" borderId="0" xfId="67" applyFont="1" applyFill="1" applyBorder="1" applyAlignment="1">
      <alignment vertical="top"/>
      <protection/>
    </xf>
    <xf numFmtId="0" fontId="26" fillId="0" borderId="0" xfId="0" applyFont="1" applyFill="1" applyAlignment="1">
      <alignment vertical="top"/>
    </xf>
    <xf numFmtId="0" fontId="1" fillId="2" borderId="0" xfId="0" applyFont="1" applyFill="1" applyAlignment="1">
      <alignment/>
    </xf>
    <xf numFmtId="0" fontId="4" fillId="2" borderId="0" xfId="0" applyFont="1" applyFill="1" applyAlignment="1">
      <alignment/>
    </xf>
    <xf numFmtId="0" fontId="16" fillId="2" borderId="0" xfId="63" applyNumberFormat="1" applyFont="1" applyBorder="1" applyProtection="1">
      <alignment vertical="top"/>
      <protection/>
    </xf>
    <xf numFmtId="0" fontId="1" fillId="2" borderId="0" xfId="0" applyFont="1" applyAlignment="1">
      <alignment vertical="top"/>
    </xf>
    <xf numFmtId="0" fontId="14" fillId="2" borderId="0" xfId="0" applyFont="1" applyFill="1" applyAlignment="1">
      <alignment horizontal="left"/>
    </xf>
    <xf numFmtId="0" fontId="15" fillId="2" borderId="0" xfId="0" applyFont="1" applyAlignment="1">
      <alignment vertical="top"/>
    </xf>
    <xf numFmtId="0" fontId="17" fillId="0" borderId="0" xfId="74" applyFont="1" applyFill="1" applyAlignment="1">
      <alignment vertical="top"/>
      <protection/>
    </xf>
    <xf numFmtId="0" fontId="0" fillId="0" borderId="0" xfId="59" applyFont="1" applyFill="1" applyAlignment="1">
      <alignment vertical="top"/>
      <protection/>
    </xf>
    <xf numFmtId="0" fontId="19" fillId="0" borderId="0" xfId="56" applyFont="1" applyFill="1" applyAlignment="1">
      <alignment vertical="center"/>
      <protection/>
    </xf>
    <xf numFmtId="0" fontId="19" fillId="0" borderId="0" xfId="56" applyFont="1" applyFill="1" applyAlignment="1">
      <alignment vertical="top" wrapText="1"/>
      <protection/>
    </xf>
    <xf numFmtId="0" fontId="19" fillId="0" borderId="0" xfId="85" applyFont="1" applyFill="1" applyAlignment="1">
      <alignment vertical="top"/>
      <protection/>
    </xf>
    <xf numFmtId="0" fontId="18" fillId="0" borderId="0" xfId="55" applyFont="1" applyFill="1" applyBorder="1" applyAlignment="1">
      <alignment vertical="top" wrapText="1"/>
      <protection/>
    </xf>
    <xf numFmtId="0" fontId="18" fillId="0" borderId="0" xfId="55" applyFont="1" applyFill="1" applyBorder="1" applyAlignment="1">
      <alignment vertical="center" wrapText="1"/>
      <protection/>
    </xf>
    <xf numFmtId="0" fontId="18" fillId="0" borderId="14" xfId="68" applyNumberFormat="1" applyFont="1" applyFill="1" applyBorder="1" applyAlignment="1" applyProtection="1">
      <alignment horizontal="center" vertical="center"/>
      <protection/>
    </xf>
    <xf numFmtId="0" fontId="19" fillId="0" borderId="0" xfId="85" applyFont="1" applyFill="1" applyAlignment="1">
      <alignment vertical="center"/>
      <protection/>
    </xf>
    <xf numFmtId="3" fontId="18" fillId="0" borderId="0" xfId="46" applyNumberFormat="1" applyFont="1" applyFill="1" applyBorder="1" applyAlignment="1">
      <alignment horizontal="right" vertical="center"/>
      <protection/>
    </xf>
    <xf numFmtId="0" fontId="18" fillId="0" borderId="14" xfId="0" applyNumberFormat="1" applyFont="1" applyFill="1" applyBorder="1" applyAlignment="1">
      <alignment horizontal="center" vertical="top"/>
    </xf>
    <xf numFmtId="0" fontId="18" fillId="0" borderId="27" xfId="53" applyFont="1" applyFill="1" applyBorder="1" applyAlignment="1">
      <alignment horizontal="left" vertical="top"/>
      <protection/>
    </xf>
    <xf numFmtId="0" fontId="18" fillId="0" borderId="24" xfId="53" applyFont="1" applyFill="1" applyBorder="1" applyAlignment="1">
      <alignment horizontal="left" vertical="top"/>
      <protection/>
    </xf>
    <xf numFmtId="0" fontId="16" fillId="2" borderId="0" xfId="63" applyNumberFormat="1" applyBorder="1" applyProtection="1">
      <alignment vertical="top"/>
      <protection/>
    </xf>
    <xf numFmtId="0" fontId="0" fillId="0" borderId="18"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0" fillId="2" borderId="15" xfId="74" applyFont="1" applyFill="1" applyBorder="1" applyAlignment="1">
      <alignment horizontal="center" vertical="center" wrapText="1"/>
      <protection/>
    </xf>
    <xf numFmtId="0" fontId="18" fillId="0" borderId="18" xfId="74" applyFont="1" applyFill="1" applyBorder="1" applyAlignment="1">
      <alignment horizontal="left" vertical="center" wrapText="1"/>
      <protection/>
    </xf>
    <xf numFmtId="0" fontId="0" fillId="0" borderId="18" xfId="74" applyFont="1" applyFill="1" applyBorder="1" applyAlignment="1">
      <alignment horizontal="left" vertical="center" wrapText="1"/>
      <protection/>
    </xf>
    <xf numFmtId="0" fontId="17" fillId="0" borderId="19" xfId="74" applyFont="1" applyFill="1" applyBorder="1" applyAlignment="1">
      <alignment horizontal="left" vertical="center" wrapText="1"/>
      <protection/>
    </xf>
    <xf numFmtId="0" fontId="0" fillId="0" borderId="13" xfId="54" applyFont="1" applyFill="1" applyBorder="1" applyAlignment="1">
      <alignment vertical="center" wrapText="1"/>
      <protection/>
    </xf>
    <xf numFmtId="49" fontId="18" fillId="0" borderId="25" xfId="42" applyFont="1" applyFill="1" applyBorder="1" applyAlignment="1">
      <alignment vertical="center" wrapText="1"/>
      <protection/>
    </xf>
    <xf numFmtId="0" fontId="18" fillId="0" borderId="13" xfId="51" applyFont="1" applyFill="1" applyBorder="1" applyAlignment="1">
      <alignment horizontal="center" vertical="center"/>
      <protection/>
    </xf>
    <xf numFmtId="0" fontId="18" fillId="0" borderId="25" xfId="54" applyFont="1" applyFill="1" applyBorder="1" applyAlignment="1">
      <alignment horizontal="center" vertical="center"/>
      <protection/>
    </xf>
    <xf numFmtId="0" fontId="18" fillId="0" borderId="25" xfId="51" applyFont="1" applyFill="1" applyBorder="1" applyAlignment="1">
      <alignment horizontal="center" vertical="center"/>
      <protection/>
    </xf>
    <xf numFmtId="3" fontId="18" fillId="38" borderId="19" xfId="51" applyNumberFormat="1" applyFont="1" applyFill="1" applyBorder="1" applyAlignment="1">
      <alignment horizontal="center" vertical="center"/>
      <protection/>
    </xf>
  </cellXfs>
  <cellStyles count="8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ntenu_unite" xfId="43"/>
    <cellStyle name="donn_normal" xfId="44"/>
    <cellStyle name="donn_normal_Entreprises – Comptes des entreprises profilées, Mémento vieux" xfId="45"/>
    <cellStyle name="donn_total" xfId="46"/>
    <cellStyle name="donnnormal1" xfId="47"/>
    <cellStyle name="donnnormal2" xfId="48"/>
    <cellStyle name="donntotal1" xfId="49"/>
    <cellStyle name="donntotal2" xfId="50"/>
    <cellStyle name="ent_col_ser" xfId="51"/>
    <cellStyle name="ent_col_ser_1-memento-2015-synthese-tous-modes" xfId="52"/>
    <cellStyle name="ent_col_struc_normal" xfId="53"/>
    <cellStyle name="ent_li_normal" xfId="54"/>
    <cellStyle name="ent_li_total" xfId="55"/>
    <cellStyle name="entete_source" xfId="56"/>
    <cellStyle name="entete_unite" xfId="57"/>
    <cellStyle name="Entrée" xfId="58"/>
    <cellStyle name="Excel_BuiltIn_Note" xfId="59"/>
    <cellStyle name="Excel_BuiltIn_Note 1" xfId="60"/>
    <cellStyle name="Excel_BuiltIn_Note 2" xfId="61"/>
    <cellStyle name="Insatisfaisant" xfId="62"/>
    <cellStyle name="Hyperlink" xfId="63"/>
    <cellStyle name="Followed Hyperlink" xfId="64"/>
    <cellStyle name="ligne_titre_0" xfId="65"/>
    <cellStyle name="ligne_titre_1" xfId="66"/>
    <cellStyle name="ligne_titre_tableau_1" xfId="67"/>
    <cellStyle name="Comma" xfId="68"/>
    <cellStyle name="Comma [0]" xfId="69"/>
    <cellStyle name="Currency" xfId="70"/>
    <cellStyle name="Currency [0]" xfId="71"/>
    <cellStyle name="Neutre" xfId="72"/>
    <cellStyle name="Normal_3.1.1-3.1.2-3.1.3-3.1.4-3.1.5" xfId="73"/>
    <cellStyle name="Normal_Annexes S - Source" xfId="74"/>
    <cellStyle name="Normal_doua22f1" xfId="75"/>
    <cellStyle name="Normal_Entreprises – Comptes des entreprises profilées, Mémento vieux" xfId="76"/>
    <cellStyle name="Note" xfId="77"/>
    <cellStyle name="note 1" xfId="78"/>
    <cellStyle name="notice_theme" xfId="79"/>
    <cellStyle name="num_note" xfId="80"/>
    <cellStyle name="Percent" xfId="81"/>
    <cellStyle name="Pourcentage 2" xfId="82"/>
    <cellStyle name="Satisfaisant" xfId="83"/>
    <cellStyle name="Sortie" xfId="84"/>
    <cellStyle name="source" xfId="85"/>
    <cellStyle name="Texte explicatif" xfId="86"/>
    <cellStyle name="Titre" xfId="87"/>
    <cellStyle name="Titre 1" xfId="88"/>
    <cellStyle name="Titre 2" xfId="89"/>
    <cellStyle name="Titre 3" xfId="90"/>
    <cellStyle name="Titre 4" xfId="91"/>
    <cellStyle name="Total" xfId="92"/>
    <cellStyle name="Vérificatio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46" sqref="A46"/>
    </sheetView>
  </sheetViews>
  <sheetFormatPr defaultColWidth="11.16015625" defaultRowHeight="11.25"/>
  <cols>
    <col min="1" max="1" width="104.5" style="365" customWidth="1"/>
  </cols>
  <sheetData>
    <row r="1" spans="1:3" s="367" customFormat="1" ht="20.25" customHeight="1">
      <c r="A1" s="366" t="s">
        <v>0</v>
      </c>
      <c r="B1" s="2"/>
      <c r="C1" s="2"/>
    </row>
    <row r="2" spans="1:3" ht="12.75">
      <c r="A2" s="362"/>
      <c r="B2" s="1"/>
      <c r="C2" s="1"/>
    </row>
    <row r="3" spans="1:3" ht="12.75">
      <c r="A3" s="363" t="s">
        <v>497</v>
      </c>
      <c r="B3" s="1"/>
      <c r="C3" s="1"/>
    </row>
    <row r="4" spans="1:3" ht="12.75">
      <c r="A4" s="362"/>
      <c r="B4" s="1"/>
      <c r="C4" s="1"/>
    </row>
    <row r="5" spans="1:3" ht="12.75">
      <c r="A5" s="364" t="s">
        <v>476</v>
      </c>
      <c r="C5" s="3"/>
    </row>
    <row r="6" spans="1:3" ht="12.75">
      <c r="A6" s="364" t="s">
        <v>495</v>
      </c>
      <c r="C6" s="3"/>
    </row>
    <row r="7" spans="1:3" ht="12.75">
      <c r="A7" s="364" t="s">
        <v>496</v>
      </c>
      <c r="C7" s="3"/>
    </row>
    <row r="8" spans="1:3" ht="12.75">
      <c r="A8" s="362"/>
      <c r="B8" s="3"/>
      <c r="C8" s="1"/>
    </row>
    <row r="9" spans="1:3" ht="12.75">
      <c r="A9" s="363" t="s">
        <v>498</v>
      </c>
      <c r="B9" s="3"/>
      <c r="C9" s="1"/>
    </row>
    <row r="10" spans="1:3" ht="12.75">
      <c r="A10" s="362"/>
      <c r="B10" s="3"/>
      <c r="C10" s="1"/>
    </row>
    <row r="11" spans="1:3" ht="12.75">
      <c r="A11" s="364" t="s">
        <v>477</v>
      </c>
      <c r="C11" s="3"/>
    </row>
    <row r="12" spans="1:3" ht="12.75">
      <c r="A12" s="364" t="s">
        <v>478</v>
      </c>
      <c r="C12" s="3"/>
    </row>
    <row r="13" spans="1:3" ht="12.75">
      <c r="A13" s="362"/>
      <c r="B13" s="3"/>
      <c r="C13" s="1"/>
    </row>
    <row r="14" spans="1:3" ht="12.75">
      <c r="A14" s="363" t="s">
        <v>499</v>
      </c>
      <c r="B14" s="3"/>
      <c r="C14" s="1"/>
    </row>
    <row r="15" spans="1:3" ht="12.75">
      <c r="A15" s="362"/>
      <c r="B15" s="3"/>
      <c r="C15" s="1"/>
    </row>
    <row r="16" spans="1:3" ht="12.75">
      <c r="A16" s="364" t="s">
        <v>479</v>
      </c>
      <c r="C16" s="3"/>
    </row>
    <row r="17" spans="1:3" ht="12.75">
      <c r="A17" s="364" t="s">
        <v>480</v>
      </c>
      <c r="C17" s="3"/>
    </row>
    <row r="18" spans="1:3" ht="12.75">
      <c r="A18" s="364" t="s">
        <v>481</v>
      </c>
      <c r="C18" s="3"/>
    </row>
    <row r="19" spans="1:3" ht="12.75">
      <c r="A19" s="362"/>
      <c r="B19" s="3"/>
      <c r="C19" s="1"/>
    </row>
    <row r="20" spans="1:3" ht="12.75">
      <c r="A20" s="363" t="s">
        <v>500</v>
      </c>
      <c r="B20" s="3"/>
      <c r="C20" s="1"/>
    </row>
    <row r="21" spans="1:3" ht="12.75">
      <c r="A21" s="362"/>
      <c r="B21" s="3"/>
      <c r="C21" s="1"/>
    </row>
    <row r="22" spans="1:3" ht="12.75">
      <c r="A22" s="364" t="s">
        <v>482</v>
      </c>
      <c r="C22" s="3"/>
    </row>
    <row r="23" spans="1:3" ht="12.75">
      <c r="A23" s="364" t="s">
        <v>483</v>
      </c>
      <c r="C23" s="3"/>
    </row>
    <row r="24" spans="1:3" ht="12.75">
      <c r="A24" s="364" t="s">
        <v>484</v>
      </c>
      <c r="C24" s="3"/>
    </row>
    <row r="25" spans="1:3" ht="12.75">
      <c r="A25" s="364" t="s">
        <v>485</v>
      </c>
      <c r="C25" s="3"/>
    </row>
    <row r="26" spans="1:3" ht="12.75">
      <c r="A26" s="364" t="s">
        <v>486</v>
      </c>
      <c r="C26" s="3"/>
    </row>
    <row r="27" spans="1:3" ht="12.75">
      <c r="A27" s="364" t="s">
        <v>487</v>
      </c>
      <c r="C27" s="3"/>
    </row>
    <row r="28" spans="1:3" ht="12.75">
      <c r="A28" s="364" t="s">
        <v>488</v>
      </c>
      <c r="C28" s="3"/>
    </row>
    <row r="29" spans="1:3" ht="12.75">
      <c r="A29" s="364" t="s">
        <v>489</v>
      </c>
      <c r="C29" s="3"/>
    </row>
    <row r="30" spans="1:3" ht="12.75">
      <c r="A30" s="364" t="s">
        <v>490</v>
      </c>
      <c r="C30" s="3"/>
    </row>
    <row r="31" spans="1:3" ht="12.75">
      <c r="A31" s="364" t="s">
        <v>491</v>
      </c>
      <c r="C31" s="3"/>
    </row>
    <row r="32" spans="1:3" ht="12.75">
      <c r="A32" s="364" t="s">
        <v>492</v>
      </c>
      <c r="C32" s="3"/>
    </row>
    <row r="33" spans="1:3" ht="12.75">
      <c r="A33" s="364" t="s">
        <v>493</v>
      </c>
      <c r="C33" s="3"/>
    </row>
    <row r="34" spans="1:3" ht="12.75">
      <c r="A34" s="362"/>
      <c r="B34" s="3"/>
      <c r="C34" s="1"/>
    </row>
    <row r="35" spans="1:3" ht="12.75">
      <c r="A35" s="363" t="s">
        <v>501</v>
      </c>
      <c r="B35" s="3"/>
      <c r="C35" s="1"/>
    </row>
    <row r="36" spans="1:3" ht="12.75">
      <c r="A36" s="362"/>
      <c r="B36" s="3"/>
      <c r="C36" s="1"/>
    </row>
    <row r="37" spans="1:3" ht="12.75">
      <c r="A37" s="381" t="s">
        <v>515</v>
      </c>
      <c r="C37" s="1"/>
    </row>
  </sheetData>
  <sheetProtection selectLockedCells="1" selectUnlockedCells="1"/>
  <hyperlinks>
    <hyperlink ref="A5" location="'5.1.1.'!A1" display="5.1.1 Les entreprises du secteur des transports maritimes et côtiers : présentation générale"/>
    <hyperlink ref="A6" location="'5.1.2.'!A1" display="5.1.2 Les entreprises du secteur des transports maritimes et côtiers de fret : répartition par tranche d'effectifs salariés"/>
    <hyperlink ref="A7" location="'5.1.3.'!A1" display="5.1.3 Les entreprises du secteur des transports maritimes et côtiers de passagers : répartition par tranche d'effectifs salariés"/>
    <hyperlink ref="A11" location="'5.2.1.'!A1" display="5.2.1 Effectifs des marins français ayant navigué au transport maritime dans l'année"/>
    <hyperlink ref="A12" location="'5.2.2.'!A1" display="5.2.2 Emploi du personnel de manutention des principaux ports métropolitains"/>
    <hyperlink ref="A16" location="'5.3.1.'!A1" display="5.3.1 Évolution de la flotte de commerce"/>
    <hyperlink ref="A17" location="'5.3.2.'!A1" display="5.3.2 Place de la flotte française dans la flotte mondiale"/>
    <hyperlink ref="A18" location="'5.3.3.'!A1" display="5.3.3 Navigation de plaisance : flotte et immatriculations"/>
    <hyperlink ref="A22" location="'5.4.1.'!A1" display="5.4.1 Trafic voyageurs et marchandises de l'ensemble des ports métropolitains"/>
    <hyperlink ref="A23" location="'5.4.2.'!A1" display="5.4.2 Trafic selon la nature de marchandises : marchandises débarquées "/>
    <hyperlink ref="A24" location="'5.4.3.'!A1" display="5.4.3 Trafic selon la nature de marchandises : marchandises embarquées "/>
    <hyperlink ref="A25" location="'5.4.4.1'!A1" display="5.4.4.1 Trafic des ports maritimes de commerce : nombre de navires entrés"/>
    <hyperlink ref="A26" location="'5.4.4.2'!A1" display="5.4.4.2 Trafic des ports maritimes de commerce : nombre de passagers débarqués"/>
    <hyperlink ref="A27" location="'5.4.4.3'!A1" display="5.4.4.3 Trafic des ports maritimes de commerce : nombre de passagers embarqués"/>
    <hyperlink ref="A28" location="'5.4.4.4'!A1" display="5.4.4.4 Trafic des ports maritimes de commerce : marchandises débarquées"/>
    <hyperlink ref="A29" location="'5.4.4.5'!A1" display="5.4.4.5 Trafic des ports maritimes de commerce : marchandises embarquées"/>
    <hyperlink ref="A30" location="'5.4.5.'!A1" display="5.4.5 Trafic commercial de marchandises dans les principaux ports par catégorie de marchandises : présentation générale"/>
    <hyperlink ref="A31" location="'5.4.6.'!A1" display="5.4.6 Trafic commercial de marchandises dans les principaux ports selon la nature de marchandises : marchandises débarquées"/>
    <hyperlink ref="A32" location="'5.4.7.'!A1" display="5.4.7 Trafic commercial de marchandises dans les principaux ports selon la nature de marchandises : marchandises embarquées"/>
    <hyperlink ref="A33" location="'5.4.8.'!A1" display="5.4.8 Trafic des principaux ports du monde et place des ports français"/>
    <hyperlink ref="A37" location="'5.5.1.'!A1" display="5.5.1 Accidents de mer"/>
  </hyperlink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S8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5.5" defaultRowHeight="11.25"/>
  <cols>
    <col min="1" max="2" width="20.83203125" style="6" customWidth="1"/>
    <col min="3" max="5" width="8.66015625" style="6" customWidth="1"/>
    <col min="6" max="6" width="9.83203125" style="6" customWidth="1"/>
    <col min="7" max="27" width="10" style="6" customWidth="1"/>
    <col min="28" max="28" width="8.66015625" style="6" customWidth="1"/>
    <col min="29" max="30" width="7.66015625" style="6" customWidth="1"/>
    <col min="31" max="42" width="8.66015625" style="6" customWidth="1"/>
    <col min="43" max="16384" width="15.5" style="6" customWidth="1"/>
  </cols>
  <sheetData>
    <row r="1" ht="12.75">
      <c r="A1" s="81" t="s">
        <v>230</v>
      </c>
    </row>
    <row r="3" ht="11.25">
      <c r="A3" s="59" t="s">
        <v>231</v>
      </c>
    </row>
    <row r="4" ht="11.25">
      <c r="B4" s="360" t="s">
        <v>232</v>
      </c>
    </row>
    <row r="5" ht="11.25">
      <c r="B5" s="360" t="s">
        <v>233</v>
      </c>
    </row>
    <row r="6" ht="11.25">
      <c r="B6" s="360" t="s">
        <v>234</v>
      </c>
    </row>
    <row r="7" ht="11.25">
      <c r="B7" s="360" t="s">
        <v>235</v>
      </c>
    </row>
    <row r="8" ht="11.25">
      <c r="B8" s="361"/>
    </row>
    <row r="10" ht="11.25">
      <c r="A10" s="174" t="s">
        <v>236</v>
      </c>
    </row>
    <row r="11" spans="1:44" ht="11.25">
      <c r="A11"/>
      <c r="B11" s="175"/>
      <c r="C11" s="176">
        <v>1980</v>
      </c>
      <c r="D11" s="177">
        <v>1981</v>
      </c>
      <c r="E11" s="177">
        <v>1982</v>
      </c>
      <c r="F11" s="177">
        <v>1983</v>
      </c>
      <c r="G11" s="177">
        <v>1984</v>
      </c>
      <c r="H11" s="177">
        <v>1985</v>
      </c>
      <c r="I11" s="177">
        <v>1986</v>
      </c>
      <c r="J11" s="177">
        <v>1987</v>
      </c>
      <c r="K11" s="177">
        <v>1988</v>
      </c>
      <c r="L11" s="177">
        <v>1989</v>
      </c>
      <c r="M11" s="177">
        <v>1990</v>
      </c>
      <c r="N11" s="177">
        <v>1991</v>
      </c>
      <c r="O11" s="177">
        <v>1992</v>
      </c>
      <c r="P11" s="177">
        <v>1993</v>
      </c>
      <c r="Q11" s="177">
        <v>1994</v>
      </c>
      <c r="R11" s="177">
        <v>1995</v>
      </c>
      <c r="S11" s="177">
        <v>1996</v>
      </c>
      <c r="T11" s="177">
        <v>1997</v>
      </c>
      <c r="U11" s="177">
        <v>1998</v>
      </c>
      <c r="V11" s="177">
        <v>1999</v>
      </c>
      <c r="W11" s="177">
        <v>2000</v>
      </c>
      <c r="X11" s="177">
        <v>2001</v>
      </c>
      <c r="Y11" s="177">
        <v>2002</v>
      </c>
      <c r="Z11" s="177">
        <v>2003</v>
      </c>
      <c r="AA11" s="177">
        <v>2004</v>
      </c>
      <c r="AB11" s="177">
        <v>2005</v>
      </c>
      <c r="AC11" s="177">
        <v>2006</v>
      </c>
      <c r="AD11" s="177">
        <v>2007</v>
      </c>
      <c r="AE11" s="177">
        <v>2008</v>
      </c>
      <c r="AF11" s="177">
        <v>2009</v>
      </c>
      <c r="AG11" s="177">
        <v>2010</v>
      </c>
      <c r="AH11" s="177">
        <v>2011</v>
      </c>
      <c r="AI11" s="177">
        <v>2012</v>
      </c>
      <c r="AJ11" s="177">
        <v>2013</v>
      </c>
      <c r="AK11" s="177">
        <v>2014</v>
      </c>
      <c r="AL11" s="177">
        <v>2015</v>
      </c>
      <c r="AM11" s="177">
        <v>2016</v>
      </c>
      <c r="AN11" s="177">
        <v>2017</v>
      </c>
      <c r="AO11" s="177">
        <v>2018</v>
      </c>
      <c r="AP11" s="178" t="s">
        <v>517</v>
      </c>
      <c r="AQ11" s="179"/>
      <c r="AR11" s="180"/>
    </row>
    <row r="12" spans="1:44" ht="11.25">
      <c r="A12" s="181" t="s">
        <v>237</v>
      </c>
      <c r="B12" s="182"/>
      <c r="C12" s="183"/>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v>69702</v>
      </c>
      <c r="AG12" s="91">
        <v>68684</v>
      </c>
      <c r="AH12" s="91">
        <v>65076</v>
      </c>
      <c r="AI12" s="91">
        <v>60991</v>
      </c>
      <c r="AJ12" s="91">
        <v>66522</v>
      </c>
      <c r="AK12" s="91">
        <v>63576</v>
      </c>
      <c r="AL12" s="91">
        <v>61440</v>
      </c>
      <c r="AM12" s="91">
        <v>62338</v>
      </c>
      <c r="AN12" s="91">
        <v>63268</v>
      </c>
      <c r="AO12" s="91">
        <v>63925</v>
      </c>
      <c r="AP12" s="104">
        <v>61729</v>
      </c>
      <c r="AQ12" s="179"/>
      <c r="AR12" s="91"/>
    </row>
    <row r="13" spans="1:44" ht="11.25">
      <c r="A13" s="184" t="s">
        <v>238</v>
      </c>
      <c r="B13" s="185"/>
      <c r="C13" s="183"/>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v>3856</v>
      </c>
      <c r="AG13" s="91">
        <v>3883</v>
      </c>
      <c r="AH13" s="91">
        <v>3787</v>
      </c>
      <c r="AI13" s="91">
        <v>4060</v>
      </c>
      <c r="AJ13" s="91">
        <v>3430</v>
      </c>
      <c r="AK13" s="91">
        <v>3322</v>
      </c>
      <c r="AL13" s="91">
        <v>3430</v>
      </c>
      <c r="AM13" s="91">
        <v>3810</v>
      </c>
      <c r="AN13" s="91">
        <v>3845</v>
      </c>
      <c r="AO13" s="91">
        <v>3978</v>
      </c>
      <c r="AP13" s="104">
        <v>3998</v>
      </c>
      <c r="AQ13" s="179"/>
      <c r="AR13" s="91"/>
    </row>
    <row r="14" spans="1:44" s="59" customFormat="1" ht="11.25">
      <c r="A14" s="390" t="s">
        <v>239</v>
      </c>
      <c r="B14" s="390"/>
      <c r="C14" s="186">
        <v>86626</v>
      </c>
      <c r="D14" s="96">
        <v>81776</v>
      </c>
      <c r="E14" s="96">
        <v>77792</v>
      </c>
      <c r="F14" s="96">
        <v>74357</v>
      </c>
      <c r="G14" s="96">
        <v>73208</v>
      </c>
      <c r="H14" s="96">
        <v>74245</v>
      </c>
      <c r="I14" s="96">
        <v>74008</v>
      </c>
      <c r="J14" s="96">
        <v>74446</v>
      </c>
      <c r="K14" s="96">
        <v>71749</v>
      </c>
      <c r="L14" s="96">
        <v>75492</v>
      </c>
      <c r="M14" s="96">
        <v>74024</v>
      </c>
      <c r="N14" s="96">
        <v>74284</v>
      </c>
      <c r="O14" s="96">
        <v>72503</v>
      </c>
      <c r="P14" s="96">
        <v>75078</v>
      </c>
      <c r="Q14" s="96">
        <v>75829</v>
      </c>
      <c r="R14" s="96">
        <v>71964</v>
      </c>
      <c r="S14" s="96">
        <v>75543</v>
      </c>
      <c r="T14" s="96">
        <v>79549</v>
      </c>
      <c r="U14" s="96">
        <v>76132</v>
      </c>
      <c r="V14" s="96">
        <v>77117</v>
      </c>
      <c r="W14" s="96">
        <v>78414</v>
      </c>
      <c r="X14" s="96">
        <v>78378</v>
      </c>
      <c r="Y14" s="96">
        <v>80379</v>
      </c>
      <c r="Z14" s="96">
        <v>81422</v>
      </c>
      <c r="AA14" s="96">
        <v>79188</v>
      </c>
      <c r="AB14" s="96" t="s">
        <v>72</v>
      </c>
      <c r="AC14" s="96"/>
      <c r="AD14" s="96"/>
      <c r="AE14" s="96"/>
      <c r="AF14" s="96">
        <v>73558</v>
      </c>
      <c r="AG14" s="96">
        <v>72567</v>
      </c>
      <c r="AH14" s="96">
        <v>68863</v>
      </c>
      <c r="AI14" s="96">
        <v>65051</v>
      </c>
      <c r="AJ14" s="96">
        <v>69952</v>
      </c>
      <c r="AK14" s="96">
        <v>66898</v>
      </c>
      <c r="AL14" s="96">
        <v>64870</v>
      </c>
      <c r="AM14" s="96">
        <v>66148</v>
      </c>
      <c r="AN14" s="96">
        <v>67113</v>
      </c>
      <c r="AO14" s="96">
        <v>67903</v>
      </c>
      <c r="AP14" s="187">
        <v>65727</v>
      </c>
      <c r="AQ14" s="188"/>
      <c r="AR14" s="189"/>
    </row>
    <row r="15" spans="1:44" ht="11.25">
      <c r="A15" s="190" t="s">
        <v>240</v>
      </c>
      <c r="B15" s="191"/>
      <c r="C15" s="192">
        <v>296073</v>
      </c>
      <c r="D15" s="130">
        <v>298361</v>
      </c>
      <c r="E15" s="130">
        <v>283362</v>
      </c>
      <c r="F15" s="130">
        <v>1511185</v>
      </c>
      <c r="G15" s="130">
        <v>1474688</v>
      </c>
      <c r="H15" s="130">
        <v>1475060</v>
      </c>
      <c r="I15" s="130">
        <v>1597747</v>
      </c>
      <c r="J15" s="130">
        <v>1619267</v>
      </c>
      <c r="K15" s="130">
        <v>1554890</v>
      </c>
      <c r="L15" s="130">
        <v>1564075</v>
      </c>
      <c r="M15" s="130">
        <v>1681228</v>
      </c>
      <c r="N15" s="130">
        <v>1751943</v>
      </c>
      <c r="O15" s="130">
        <v>1805739</v>
      </c>
      <c r="P15" s="130">
        <v>1896742</v>
      </c>
      <c r="Q15" s="130">
        <v>1941433</v>
      </c>
      <c r="R15" s="130">
        <v>1921826</v>
      </c>
      <c r="S15" s="130">
        <v>2202359</v>
      </c>
      <c r="T15" s="130">
        <v>2235239</v>
      </c>
      <c r="U15" s="130">
        <v>2164285</v>
      </c>
      <c r="V15" s="130">
        <v>2080509</v>
      </c>
      <c r="W15" s="130">
        <v>2120282</v>
      </c>
      <c r="X15" s="130">
        <v>2252518</v>
      </c>
      <c r="Y15" s="130">
        <v>2406149</v>
      </c>
      <c r="Z15" s="130">
        <v>2538921</v>
      </c>
      <c r="AA15" s="130">
        <v>2552000</v>
      </c>
      <c r="AB15" s="130" t="s">
        <v>72</v>
      </c>
      <c r="AC15" s="130"/>
      <c r="AD15" s="130"/>
      <c r="AE15" s="130"/>
      <c r="AF15" s="130" t="s">
        <v>72</v>
      </c>
      <c r="AG15" s="130" t="s">
        <v>72</v>
      </c>
      <c r="AH15" s="130" t="s">
        <v>72</v>
      </c>
      <c r="AI15" s="130" t="s">
        <v>72</v>
      </c>
      <c r="AJ15" s="130" t="s">
        <v>72</v>
      </c>
      <c r="AK15" s="130" t="s">
        <v>72</v>
      </c>
      <c r="AL15" s="130" t="s">
        <v>72</v>
      </c>
      <c r="AM15" s="130" t="s">
        <v>72</v>
      </c>
      <c r="AN15" s="130" t="s">
        <v>72</v>
      </c>
      <c r="AO15" s="130" t="s">
        <v>72</v>
      </c>
      <c r="AP15" s="131"/>
      <c r="AQ15" s="179"/>
      <c r="AR15" s="91"/>
    </row>
    <row r="16" spans="1:44" ht="11.25">
      <c r="A16" s="193"/>
      <c r="B16" s="193"/>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179"/>
      <c r="AR16" s="91"/>
    </row>
    <row r="17" spans="1:44" ht="11.25">
      <c r="A17" s="193"/>
      <c r="B17" s="193"/>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179"/>
      <c r="AR17" s="91"/>
    </row>
    <row r="18" spans="1:44" ht="11.25">
      <c r="A18" s="174" t="s">
        <v>241</v>
      </c>
      <c r="B18" s="193"/>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179"/>
      <c r="AR18" s="91"/>
    </row>
    <row r="19" spans="1:44" ht="11.25">
      <c r="A19"/>
      <c r="B19" s="194"/>
      <c r="C19" s="176">
        <v>1980</v>
      </c>
      <c r="D19" s="177">
        <v>1981</v>
      </c>
      <c r="E19" s="177">
        <v>1982</v>
      </c>
      <c r="F19" s="177">
        <v>1983</v>
      </c>
      <c r="G19" s="177">
        <v>1984</v>
      </c>
      <c r="H19" s="177">
        <v>1985</v>
      </c>
      <c r="I19" s="177">
        <v>1986</v>
      </c>
      <c r="J19" s="177">
        <v>1987</v>
      </c>
      <c r="K19" s="177">
        <v>1988</v>
      </c>
      <c r="L19" s="177">
        <v>1989</v>
      </c>
      <c r="M19" s="177">
        <v>1990</v>
      </c>
      <c r="N19" s="177">
        <v>1991</v>
      </c>
      <c r="O19" s="177">
        <v>1992</v>
      </c>
      <c r="P19" s="177">
        <v>1993</v>
      </c>
      <c r="Q19" s="177">
        <v>1994</v>
      </c>
      <c r="R19" s="177">
        <v>1995</v>
      </c>
      <c r="S19" s="177">
        <v>1996</v>
      </c>
      <c r="T19" s="177">
        <v>1997</v>
      </c>
      <c r="U19" s="177">
        <v>1998</v>
      </c>
      <c r="V19" s="177">
        <v>1999</v>
      </c>
      <c r="W19" s="177">
        <v>2000</v>
      </c>
      <c r="X19" s="177">
        <v>2001</v>
      </c>
      <c r="Y19" s="177">
        <v>2002</v>
      </c>
      <c r="Z19" s="177">
        <v>2003</v>
      </c>
      <c r="AA19" s="177">
        <v>2004</v>
      </c>
      <c r="AB19" s="177">
        <v>2005</v>
      </c>
      <c r="AC19" s="177">
        <v>2006</v>
      </c>
      <c r="AD19" s="177">
        <v>2007</v>
      </c>
      <c r="AE19" s="177">
        <v>2008</v>
      </c>
      <c r="AF19" s="177">
        <v>2009</v>
      </c>
      <c r="AG19" s="177">
        <v>2010</v>
      </c>
      <c r="AH19" s="177">
        <v>2011</v>
      </c>
      <c r="AI19" s="177">
        <v>2012</v>
      </c>
      <c r="AJ19" s="177">
        <v>2013</v>
      </c>
      <c r="AK19" s="177">
        <v>2014</v>
      </c>
      <c r="AL19" s="177">
        <v>2015</v>
      </c>
      <c r="AM19" s="177">
        <v>2016</v>
      </c>
      <c r="AN19" s="177">
        <v>2017</v>
      </c>
      <c r="AO19" s="177">
        <v>2018</v>
      </c>
      <c r="AP19" s="178" t="s">
        <v>517</v>
      </c>
      <c r="AQ19" s="179"/>
      <c r="AR19" s="173"/>
    </row>
    <row r="20" spans="1:44" ht="11.25">
      <c r="A20" s="195" t="s">
        <v>242</v>
      </c>
      <c r="B20" s="196"/>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97"/>
      <c r="AQ20" s="179"/>
      <c r="AR20" s="173"/>
    </row>
    <row r="21" spans="1:45" ht="11.25">
      <c r="A21" s="198" t="s">
        <v>243</v>
      </c>
      <c r="B21" s="199"/>
      <c r="C21" s="200">
        <v>250187</v>
      </c>
      <c r="D21" s="200">
        <v>224218</v>
      </c>
      <c r="E21" s="200">
        <v>205972</v>
      </c>
      <c r="F21" s="200">
        <v>196449</v>
      </c>
      <c r="G21" s="200">
        <v>202207</v>
      </c>
      <c r="H21" s="200">
        <v>199081</v>
      </c>
      <c r="I21" s="200">
        <v>206071</v>
      </c>
      <c r="J21" s="200">
        <v>203253</v>
      </c>
      <c r="K21" s="200">
        <v>209446</v>
      </c>
      <c r="L21" s="200">
        <v>212326</v>
      </c>
      <c r="M21" s="200">
        <v>213516</v>
      </c>
      <c r="N21" s="200">
        <v>222366</v>
      </c>
      <c r="O21" s="200">
        <v>218855</v>
      </c>
      <c r="P21" s="200">
        <v>211853</v>
      </c>
      <c r="Q21" s="200">
        <v>217407</v>
      </c>
      <c r="R21" s="200">
        <v>215433</v>
      </c>
      <c r="S21" s="200">
        <v>215916</v>
      </c>
      <c r="T21" s="200">
        <v>229017</v>
      </c>
      <c r="U21" s="200">
        <v>240629</v>
      </c>
      <c r="V21" s="200">
        <v>233002</v>
      </c>
      <c r="W21" s="200">
        <v>245400</v>
      </c>
      <c r="X21" s="200">
        <v>239908</v>
      </c>
      <c r="Y21" s="200">
        <v>242302</v>
      </c>
      <c r="Z21" s="200">
        <v>247706</v>
      </c>
      <c r="AA21" s="200">
        <v>251795</v>
      </c>
      <c r="AB21" s="200">
        <v>255620</v>
      </c>
      <c r="AC21" s="200"/>
      <c r="AD21" s="200"/>
      <c r="AE21" s="200"/>
      <c r="AF21" s="200">
        <v>226232.992</v>
      </c>
      <c r="AG21" s="200">
        <v>227241.525</v>
      </c>
      <c r="AH21" s="200">
        <v>230749</v>
      </c>
      <c r="AI21" s="200">
        <v>219853</v>
      </c>
      <c r="AJ21" s="189">
        <v>216748</v>
      </c>
      <c r="AK21" s="189">
        <v>215027</v>
      </c>
      <c r="AL21" s="189">
        <v>213460</v>
      </c>
      <c r="AM21" s="189">
        <v>213226</v>
      </c>
      <c r="AN21" s="189">
        <v>229050</v>
      </c>
      <c r="AO21" s="189">
        <v>227090</v>
      </c>
      <c r="AP21" s="201">
        <v>223630</v>
      </c>
      <c r="AQ21" s="179"/>
      <c r="AR21" s="179"/>
      <c r="AS21" s="179"/>
    </row>
    <row r="22" spans="1:44" ht="11.25">
      <c r="A22" s="202"/>
      <c r="B22" s="203" t="s">
        <v>244</v>
      </c>
      <c r="C22" s="91">
        <v>164467</v>
      </c>
      <c r="D22" s="91">
        <v>143537</v>
      </c>
      <c r="E22" s="91">
        <v>130677</v>
      </c>
      <c r="F22" s="91">
        <v>128659</v>
      </c>
      <c r="G22" s="91">
        <v>128108</v>
      </c>
      <c r="H22" s="91">
        <v>125878</v>
      </c>
      <c r="I22" s="91">
        <v>133979</v>
      </c>
      <c r="J22" s="91">
        <v>130148</v>
      </c>
      <c r="K22" s="91">
        <v>132238</v>
      </c>
      <c r="L22" s="91">
        <v>125703</v>
      </c>
      <c r="M22" s="91">
        <v>125096</v>
      </c>
      <c r="N22" s="91">
        <v>132564</v>
      </c>
      <c r="O22" s="91">
        <v>130780</v>
      </c>
      <c r="P22" s="91">
        <v>130345</v>
      </c>
      <c r="Q22" s="91">
        <v>127999</v>
      </c>
      <c r="R22" s="91">
        <v>124355</v>
      </c>
      <c r="S22" s="91">
        <v>126656</v>
      </c>
      <c r="T22" s="91">
        <v>132378</v>
      </c>
      <c r="U22" s="91">
        <v>136783</v>
      </c>
      <c r="V22" s="91">
        <v>131657</v>
      </c>
      <c r="W22" s="91">
        <v>137710</v>
      </c>
      <c r="X22" s="91">
        <v>137421</v>
      </c>
      <c r="Y22" s="91">
        <v>135078</v>
      </c>
      <c r="Z22" s="91">
        <v>137004</v>
      </c>
      <c r="AA22" s="91">
        <v>136601</v>
      </c>
      <c r="AB22" s="91">
        <v>140743</v>
      </c>
      <c r="AC22" s="91"/>
      <c r="AD22" s="91"/>
      <c r="AE22" s="91"/>
      <c r="AF22" s="91">
        <v>126990.267</v>
      </c>
      <c r="AG22" s="91">
        <v>119266.775</v>
      </c>
      <c r="AH22" s="91">
        <v>120865</v>
      </c>
      <c r="AI22" s="91">
        <v>109756</v>
      </c>
      <c r="AJ22" s="91">
        <v>101689</v>
      </c>
      <c r="AK22" s="91">
        <v>99127</v>
      </c>
      <c r="AL22" s="91">
        <v>100682</v>
      </c>
      <c r="AM22" s="91">
        <v>100035</v>
      </c>
      <c r="AN22" s="91">
        <v>102331</v>
      </c>
      <c r="AO22" s="91">
        <v>103013</v>
      </c>
      <c r="AP22" s="204">
        <v>106665</v>
      </c>
      <c r="AQ22" s="179"/>
      <c r="AR22" s="179"/>
    </row>
    <row r="23" spans="1:44" ht="11.25">
      <c r="A23" s="202"/>
      <c r="B23" s="203" t="s">
        <v>245</v>
      </c>
      <c r="C23" s="91">
        <v>85720</v>
      </c>
      <c r="D23" s="91">
        <v>80681</v>
      </c>
      <c r="E23" s="91">
        <v>75295</v>
      </c>
      <c r="F23" s="91">
        <v>67790</v>
      </c>
      <c r="G23" s="91">
        <v>74099</v>
      </c>
      <c r="H23" s="91">
        <v>73203</v>
      </c>
      <c r="I23" s="91">
        <v>72092</v>
      </c>
      <c r="J23" s="91">
        <v>73105</v>
      </c>
      <c r="K23" s="91">
        <v>77208</v>
      </c>
      <c r="L23" s="91">
        <v>86623</v>
      </c>
      <c r="M23" s="91">
        <v>88420</v>
      </c>
      <c r="N23" s="91">
        <v>89802</v>
      </c>
      <c r="O23" s="91">
        <v>88075</v>
      </c>
      <c r="P23" s="91">
        <v>81508</v>
      </c>
      <c r="Q23" s="91">
        <v>89408</v>
      </c>
      <c r="R23" s="91">
        <v>91078</v>
      </c>
      <c r="S23" s="91">
        <v>89260</v>
      </c>
      <c r="T23" s="91">
        <v>96639</v>
      </c>
      <c r="U23" s="91">
        <v>103846</v>
      </c>
      <c r="V23" s="91">
        <v>101345</v>
      </c>
      <c r="W23" s="91">
        <v>107690</v>
      </c>
      <c r="X23" s="91">
        <v>102487</v>
      </c>
      <c r="Y23" s="91">
        <v>107224</v>
      </c>
      <c r="Z23" s="91">
        <v>110702</v>
      </c>
      <c r="AA23" s="91">
        <v>115194</v>
      </c>
      <c r="AB23" s="91">
        <v>114877</v>
      </c>
      <c r="AC23" s="91"/>
      <c r="AD23" s="91"/>
      <c r="AE23" s="91"/>
      <c r="AF23" s="91">
        <v>99242.72499999999</v>
      </c>
      <c r="AG23" s="91">
        <v>107974.75</v>
      </c>
      <c r="AH23" s="91">
        <v>109884</v>
      </c>
      <c r="AI23" s="91">
        <v>110097</v>
      </c>
      <c r="AJ23" s="91">
        <v>115059</v>
      </c>
      <c r="AK23" s="91">
        <v>115900</v>
      </c>
      <c r="AL23" s="91">
        <v>112778</v>
      </c>
      <c r="AM23" s="91">
        <v>113191</v>
      </c>
      <c r="AN23" s="91">
        <v>126719</v>
      </c>
      <c r="AO23" s="91">
        <v>124077</v>
      </c>
      <c r="AP23" s="204">
        <v>116965</v>
      </c>
      <c r="AQ23" s="179"/>
      <c r="AR23" s="179"/>
    </row>
    <row r="24" spans="1:45" ht="11.25">
      <c r="A24" s="198" t="s">
        <v>246</v>
      </c>
      <c r="B24" s="199"/>
      <c r="C24" s="200">
        <v>69287</v>
      </c>
      <c r="D24" s="200">
        <v>75499</v>
      </c>
      <c r="E24" s="200">
        <v>65474</v>
      </c>
      <c r="F24" s="200">
        <v>70110</v>
      </c>
      <c r="G24" s="200">
        <v>70563</v>
      </c>
      <c r="H24" s="200">
        <v>75176</v>
      </c>
      <c r="I24" s="200">
        <v>75271</v>
      </c>
      <c r="J24" s="200">
        <v>77782</v>
      </c>
      <c r="K24" s="200">
        <v>77362</v>
      </c>
      <c r="L24" s="200">
        <v>84251</v>
      </c>
      <c r="M24" s="200">
        <v>84317</v>
      </c>
      <c r="N24" s="200">
        <v>82050</v>
      </c>
      <c r="O24" s="200">
        <v>83512</v>
      </c>
      <c r="P24" s="200">
        <v>92519</v>
      </c>
      <c r="Q24" s="200">
        <v>86071</v>
      </c>
      <c r="R24" s="200">
        <v>81250</v>
      </c>
      <c r="S24" s="200">
        <v>82409</v>
      </c>
      <c r="T24" s="200">
        <v>94988</v>
      </c>
      <c r="U24" s="200">
        <v>95988</v>
      </c>
      <c r="V24" s="200">
        <v>99951</v>
      </c>
      <c r="W24" s="200">
        <v>100997</v>
      </c>
      <c r="X24" s="200">
        <v>101639</v>
      </c>
      <c r="Y24" s="200">
        <v>102908</v>
      </c>
      <c r="Z24" s="200">
        <v>110063</v>
      </c>
      <c r="AA24" s="200">
        <v>111583</v>
      </c>
      <c r="AB24" s="200">
        <v>116453</v>
      </c>
      <c r="AC24" s="200"/>
      <c r="AD24" s="200"/>
      <c r="AE24" s="200"/>
      <c r="AF24" s="200">
        <v>115193.825</v>
      </c>
      <c r="AG24" s="200">
        <v>116844.61799999999</v>
      </c>
      <c r="AH24" s="200">
        <v>118730</v>
      </c>
      <c r="AI24" s="200">
        <v>112340</v>
      </c>
      <c r="AJ24" s="189">
        <v>116755</v>
      </c>
      <c r="AK24" s="189">
        <v>119213</v>
      </c>
      <c r="AL24" s="189">
        <v>124276</v>
      </c>
      <c r="AM24" s="189">
        <v>119154</v>
      </c>
      <c r="AN24" s="189">
        <v>123401</v>
      </c>
      <c r="AO24" s="189">
        <v>128167</v>
      </c>
      <c r="AP24" s="201">
        <v>122867</v>
      </c>
      <c r="AQ24" s="179"/>
      <c r="AR24" s="179"/>
      <c r="AS24" s="179"/>
    </row>
    <row r="25" spans="1:45" ht="11.25">
      <c r="A25" s="202"/>
      <c r="B25" s="203" t="s">
        <v>244</v>
      </c>
      <c r="C25" s="91">
        <v>25320</v>
      </c>
      <c r="D25" s="91">
        <v>26252</v>
      </c>
      <c r="E25" s="91">
        <v>19634</v>
      </c>
      <c r="F25" s="91">
        <v>19039</v>
      </c>
      <c r="G25" s="91">
        <v>17832</v>
      </c>
      <c r="H25" s="91">
        <v>18747</v>
      </c>
      <c r="I25" s="91">
        <v>20000</v>
      </c>
      <c r="J25" s="91">
        <v>17141</v>
      </c>
      <c r="K25" s="91">
        <v>15661</v>
      </c>
      <c r="L25" s="91">
        <v>16059</v>
      </c>
      <c r="M25" s="91">
        <v>17843</v>
      </c>
      <c r="N25" s="91">
        <v>17002</v>
      </c>
      <c r="O25" s="91">
        <v>17261</v>
      </c>
      <c r="P25" s="91">
        <v>19242</v>
      </c>
      <c r="Q25" s="91">
        <v>18221</v>
      </c>
      <c r="R25" s="91">
        <v>14690</v>
      </c>
      <c r="S25" s="91">
        <v>17039</v>
      </c>
      <c r="T25" s="91">
        <v>18127</v>
      </c>
      <c r="U25" s="91">
        <v>20691</v>
      </c>
      <c r="V25" s="91">
        <v>17985</v>
      </c>
      <c r="W25" s="91">
        <v>21032</v>
      </c>
      <c r="X25" s="91">
        <v>21072</v>
      </c>
      <c r="Y25" s="91">
        <v>19056</v>
      </c>
      <c r="Z25" s="91">
        <v>21111</v>
      </c>
      <c r="AA25" s="91">
        <v>23236</v>
      </c>
      <c r="AB25" s="91">
        <v>26654</v>
      </c>
      <c r="AC25" s="91"/>
      <c r="AD25" s="91"/>
      <c r="AE25" s="91"/>
      <c r="AF25" s="91">
        <v>24644.838</v>
      </c>
      <c r="AG25" s="91">
        <v>21716.642</v>
      </c>
      <c r="AH25" s="91">
        <v>23950.632</v>
      </c>
      <c r="AI25" s="91">
        <v>21213</v>
      </c>
      <c r="AJ25" s="91">
        <v>19602.308</v>
      </c>
      <c r="AK25" s="91">
        <v>19287.715</v>
      </c>
      <c r="AL25" s="91">
        <v>20851</v>
      </c>
      <c r="AM25" s="91">
        <v>20026</v>
      </c>
      <c r="AN25" s="91">
        <v>20967</v>
      </c>
      <c r="AO25" s="91">
        <v>21912</v>
      </c>
      <c r="AP25" s="204">
        <v>18753</v>
      </c>
      <c r="AQ25" s="200"/>
      <c r="AR25" s="179"/>
      <c r="AS25" s="179"/>
    </row>
    <row r="26" spans="1:45" ht="11.25">
      <c r="A26" s="202"/>
      <c r="B26" s="203" t="s">
        <v>245</v>
      </c>
      <c r="C26" s="91">
        <v>43967</v>
      </c>
      <c r="D26" s="91">
        <v>49247</v>
      </c>
      <c r="E26" s="91">
        <v>45840</v>
      </c>
      <c r="F26" s="91">
        <v>51071</v>
      </c>
      <c r="G26" s="91">
        <v>52731</v>
      </c>
      <c r="H26" s="91">
        <v>56429</v>
      </c>
      <c r="I26" s="91">
        <v>55271</v>
      </c>
      <c r="J26" s="91">
        <v>60641</v>
      </c>
      <c r="K26" s="91">
        <v>61701</v>
      </c>
      <c r="L26" s="91">
        <v>68192</v>
      </c>
      <c r="M26" s="91">
        <v>66474</v>
      </c>
      <c r="N26" s="91">
        <v>65048</v>
      </c>
      <c r="O26" s="91">
        <v>66251</v>
      </c>
      <c r="P26" s="91">
        <v>73277</v>
      </c>
      <c r="Q26" s="91">
        <v>67850</v>
      </c>
      <c r="R26" s="91">
        <v>66560</v>
      </c>
      <c r="S26" s="91">
        <v>65370</v>
      </c>
      <c r="T26" s="91">
        <v>76861</v>
      </c>
      <c r="U26" s="91">
        <v>75297</v>
      </c>
      <c r="V26" s="91">
        <v>81966</v>
      </c>
      <c r="W26" s="91">
        <v>79965</v>
      </c>
      <c r="X26" s="91">
        <v>80567</v>
      </c>
      <c r="Y26" s="91">
        <v>83852</v>
      </c>
      <c r="Z26" s="91">
        <v>88952</v>
      </c>
      <c r="AA26" s="91">
        <v>88347</v>
      </c>
      <c r="AB26" s="91">
        <v>89799</v>
      </c>
      <c r="AC26" s="91"/>
      <c r="AD26" s="91"/>
      <c r="AE26" s="91"/>
      <c r="AF26" s="91">
        <v>90548.987</v>
      </c>
      <c r="AG26" s="91">
        <v>95127.976</v>
      </c>
      <c r="AH26" s="91">
        <v>94779.368</v>
      </c>
      <c r="AI26" s="91">
        <v>91127</v>
      </c>
      <c r="AJ26" s="91">
        <v>97152.692</v>
      </c>
      <c r="AK26" s="91">
        <v>99925.285</v>
      </c>
      <c r="AL26" s="91">
        <v>103425</v>
      </c>
      <c r="AM26" s="91">
        <v>99128</v>
      </c>
      <c r="AN26" s="91">
        <v>102434</v>
      </c>
      <c r="AO26" s="91">
        <v>106255</v>
      </c>
      <c r="AP26" s="204">
        <v>104114</v>
      </c>
      <c r="AQ26" s="179"/>
      <c r="AR26" s="179"/>
      <c r="AS26" s="179"/>
    </row>
    <row r="27" spans="1:45" ht="11.25">
      <c r="A27" s="205" t="s">
        <v>247</v>
      </c>
      <c r="B27" s="196"/>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206"/>
      <c r="AQ27" s="173"/>
      <c r="AR27" s="179"/>
      <c r="AS27" s="173"/>
    </row>
    <row r="28" spans="1:45" ht="11.25">
      <c r="A28" s="198" t="s">
        <v>243</v>
      </c>
      <c r="B28" s="199"/>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v>7805.024</v>
      </c>
      <c r="AG28" s="200">
        <v>8241.273</v>
      </c>
      <c r="AH28" s="200">
        <v>8957</v>
      </c>
      <c r="AI28" s="200">
        <v>9178</v>
      </c>
      <c r="AJ28" s="189">
        <v>8754</v>
      </c>
      <c r="AK28" s="189">
        <v>9095.595</v>
      </c>
      <c r="AL28" s="189">
        <v>9375</v>
      </c>
      <c r="AM28" s="189">
        <v>9492</v>
      </c>
      <c r="AN28" s="189">
        <v>9723</v>
      </c>
      <c r="AO28" s="189">
        <v>9694</v>
      </c>
      <c r="AP28" s="201">
        <v>9904</v>
      </c>
      <c r="AQ28" s="179"/>
      <c r="AR28" s="179"/>
      <c r="AS28" s="200"/>
    </row>
    <row r="29" spans="1:45" ht="11.25">
      <c r="A29" s="202"/>
      <c r="B29" s="203" t="s">
        <v>244</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91"/>
      <c r="AD29" s="91"/>
      <c r="AE29" s="91"/>
      <c r="AF29" s="91">
        <v>2454.437</v>
      </c>
      <c r="AG29" s="91">
        <v>2537.479</v>
      </c>
      <c r="AH29" s="91">
        <v>2663</v>
      </c>
      <c r="AI29" s="91">
        <v>2666</v>
      </c>
      <c r="AJ29" s="91">
        <v>2298</v>
      </c>
      <c r="AK29" s="91">
        <v>2493</v>
      </c>
      <c r="AL29" s="91">
        <v>2659</v>
      </c>
      <c r="AM29" s="91">
        <v>2876</v>
      </c>
      <c r="AN29" s="91">
        <v>2776</v>
      </c>
      <c r="AO29" s="91">
        <v>2721</v>
      </c>
      <c r="AP29" s="204">
        <v>2814</v>
      </c>
      <c r="AS29" s="200"/>
    </row>
    <row r="30" spans="1:45" ht="11.25">
      <c r="A30" s="202"/>
      <c r="B30" s="203" t="s">
        <v>245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91"/>
      <c r="AD30" s="91"/>
      <c r="AE30" s="91"/>
      <c r="AF30" s="91">
        <v>5350.587</v>
      </c>
      <c r="AG30" s="91">
        <v>5703.794</v>
      </c>
      <c r="AH30" s="91">
        <v>6294</v>
      </c>
      <c r="AI30" s="91">
        <v>6512</v>
      </c>
      <c r="AJ30" s="91">
        <v>6456</v>
      </c>
      <c r="AK30" s="91">
        <v>6602.594999999999</v>
      </c>
      <c r="AL30" s="91">
        <v>6716</v>
      </c>
      <c r="AM30" s="91">
        <v>6616</v>
      </c>
      <c r="AN30" s="91">
        <v>6947</v>
      </c>
      <c r="AO30" s="91">
        <v>6973</v>
      </c>
      <c r="AP30" s="204">
        <v>7090</v>
      </c>
      <c r="AQ30" s="200"/>
      <c r="AR30" s="179"/>
      <c r="AS30" s="200"/>
    </row>
    <row r="31" spans="1:45" ht="11.25">
      <c r="A31" s="198" t="s">
        <v>246</v>
      </c>
      <c r="B31" s="199"/>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v>2172.643</v>
      </c>
      <c r="AG31" s="200">
        <v>2393.432</v>
      </c>
      <c r="AH31" s="200">
        <v>2157</v>
      </c>
      <c r="AI31" s="200">
        <v>2544</v>
      </c>
      <c r="AJ31" s="189">
        <v>2409</v>
      </c>
      <c r="AK31" s="189">
        <v>2673.392</v>
      </c>
      <c r="AL31" s="189">
        <v>2784.05</v>
      </c>
      <c r="AM31" s="189">
        <v>3073</v>
      </c>
      <c r="AN31" s="189">
        <v>3124</v>
      </c>
      <c r="AO31" s="189">
        <v>3051</v>
      </c>
      <c r="AP31" s="201">
        <v>3248</v>
      </c>
      <c r="AQ31" s="200"/>
      <c r="AR31" s="179"/>
      <c r="AS31" s="200"/>
    </row>
    <row r="32" spans="1:45" ht="11.25">
      <c r="A32" s="202"/>
      <c r="B32" s="203" t="s">
        <v>244</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91"/>
      <c r="AD32" s="91"/>
      <c r="AE32" s="91"/>
      <c r="AF32" s="91">
        <v>477.368</v>
      </c>
      <c r="AG32" s="91">
        <v>496.458</v>
      </c>
      <c r="AH32" s="91">
        <v>309.718</v>
      </c>
      <c r="AI32" s="91">
        <v>424</v>
      </c>
      <c r="AJ32" s="91">
        <v>371.669</v>
      </c>
      <c r="AK32" s="91">
        <v>456.377</v>
      </c>
      <c r="AL32" s="91">
        <v>501.682</v>
      </c>
      <c r="AM32" s="91">
        <v>361</v>
      </c>
      <c r="AN32" s="91">
        <v>344</v>
      </c>
      <c r="AO32" s="91">
        <v>292</v>
      </c>
      <c r="AP32" s="204">
        <v>301</v>
      </c>
      <c r="AQ32" s="200"/>
      <c r="AR32" s="179"/>
      <c r="AS32" s="200"/>
    </row>
    <row r="33" spans="1:45" ht="11.25">
      <c r="A33" s="202"/>
      <c r="B33" s="203" t="s">
        <v>245</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91"/>
      <c r="AD33" s="91"/>
      <c r="AE33" s="91"/>
      <c r="AF33" s="91">
        <v>1695.275</v>
      </c>
      <c r="AG33" s="91">
        <v>1896.9739999999997</v>
      </c>
      <c r="AH33" s="91">
        <v>1847.282</v>
      </c>
      <c r="AI33" s="91">
        <v>2120</v>
      </c>
      <c r="AJ33" s="91">
        <v>2037.3310000000001</v>
      </c>
      <c r="AK33" s="91">
        <v>2217.015</v>
      </c>
      <c r="AL33" s="91">
        <v>2282.3680000000004</v>
      </c>
      <c r="AM33" s="91">
        <v>2712</v>
      </c>
      <c r="AN33" s="91">
        <v>2780</v>
      </c>
      <c r="AO33" s="91">
        <v>2759</v>
      </c>
      <c r="AP33" s="204">
        <v>2947</v>
      </c>
      <c r="AQ33" s="200"/>
      <c r="AR33" s="179"/>
      <c r="AS33" s="200"/>
    </row>
    <row r="34" spans="1:45" ht="11.25">
      <c r="A34" s="205" t="s">
        <v>248</v>
      </c>
      <c r="B34" s="196"/>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206"/>
      <c r="AQ34" s="173"/>
      <c r="AR34" s="179"/>
      <c r="AS34" s="173"/>
    </row>
    <row r="35" spans="1:45" ht="11.25">
      <c r="A35" s="198" t="s">
        <v>243</v>
      </c>
      <c r="B35" s="199"/>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v>234038.016</v>
      </c>
      <c r="AG35" s="200">
        <v>235482.79799999998</v>
      </c>
      <c r="AH35" s="200">
        <v>239706</v>
      </c>
      <c r="AI35" s="200">
        <v>229031</v>
      </c>
      <c r="AJ35" s="200">
        <v>225502</v>
      </c>
      <c r="AK35" s="200">
        <v>224122</v>
      </c>
      <c r="AL35" s="200">
        <v>222835</v>
      </c>
      <c r="AM35" s="189">
        <v>222718</v>
      </c>
      <c r="AN35" s="189">
        <v>238773</v>
      </c>
      <c r="AO35" s="189">
        <v>236784</v>
      </c>
      <c r="AP35" s="201">
        <v>233534</v>
      </c>
      <c r="AQ35" s="179"/>
      <c r="AR35" s="179"/>
      <c r="AS35" s="200"/>
    </row>
    <row r="36" spans="1:45" ht="11.25">
      <c r="A36" s="202"/>
      <c r="B36" s="203" t="s">
        <v>244</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91"/>
      <c r="AD36" s="91"/>
      <c r="AE36" s="91"/>
      <c r="AF36" s="91">
        <v>129444.70400000001</v>
      </c>
      <c r="AG36" s="91">
        <v>121804.254</v>
      </c>
      <c r="AH36" s="91">
        <v>123528</v>
      </c>
      <c r="AI36" s="91">
        <v>112422</v>
      </c>
      <c r="AJ36" s="91">
        <v>103987</v>
      </c>
      <c r="AK36" s="91">
        <v>101620</v>
      </c>
      <c r="AL36" s="91">
        <v>103341</v>
      </c>
      <c r="AM36" s="91">
        <v>102911</v>
      </c>
      <c r="AN36" s="91">
        <v>105107</v>
      </c>
      <c r="AO36" s="91">
        <v>105734</v>
      </c>
      <c r="AP36" s="204">
        <v>109479</v>
      </c>
      <c r="AQ36" s="200"/>
      <c r="AR36" s="179"/>
      <c r="AS36" s="200"/>
    </row>
    <row r="37" spans="1:45" ht="11.25">
      <c r="A37" s="202"/>
      <c r="B37" s="203" t="s">
        <v>245</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91"/>
      <c r="AD37" s="91"/>
      <c r="AE37" s="91"/>
      <c r="AF37" s="91">
        <v>104593.31199999999</v>
      </c>
      <c r="AG37" s="91">
        <v>113678.544</v>
      </c>
      <c r="AH37" s="91">
        <v>116178</v>
      </c>
      <c r="AI37" s="91">
        <v>116609</v>
      </c>
      <c r="AJ37" s="91">
        <v>121515</v>
      </c>
      <c r="AK37" s="91">
        <v>122502</v>
      </c>
      <c r="AL37" s="91">
        <v>119494</v>
      </c>
      <c r="AM37" s="91">
        <v>119807</v>
      </c>
      <c r="AN37" s="91">
        <v>133666</v>
      </c>
      <c r="AO37" s="91">
        <v>131050</v>
      </c>
      <c r="AP37" s="204">
        <v>124055</v>
      </c>
      <c r="AQ37" s="200"/>
      <c r="AR37" s="179"/>
      <c r="AS37" s="200"/>
    </row>
    <row r="38" spans="1:45" ht="11.25">
      <c r="A38" s="198" t="s">
        <v>246</v>
      </c>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v>117366.468</v>
      </c>
      <c r="AG38" s="200">
        <v>119238.04999999999</v>
      </c>
      <c r="AH38" s="200">
        <v>120887</v>
      </c>
      <c r="AI38" s="200">
        <v>114885</v>
      </c>
      <c r="AJ38" s="200">
        <v>119164</v>
      </c>
      <c r="AK38" s="200">
        <v>121886</v>
      </c>
      <c r="AL38" s="200">
        <v>127060</v>
      </c>
      <c r="AM38" s="189">
        <v>122227</v>
      </c>
      <c r="AN38" s="189">
        <v>126525</v>
      </c>
      <c r="AO38" s="189">
        <v>131218</v>
      </c>
      <c r="AP38" s="201">
        <v>126115</v>
      </c>
      <c r="AQ38" s="200"/>
      <c r="AR38" s="179"/>
      <c r="AS38" s="200"/>
    </row>
    <row r="39" spans="1:45" ht="11.25">
      <c r="A39" s="202"/>
      <c r="B39" s="203" t="s">
        <v>244</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91"/>
      <c r="AD39" s="91"/>
      <c r="AE39" s="91"/>
      <c r="AF39" s="91">
        <v>25122.206</v>
      </c>
      <c r="AG39" s="91">
        <v>22213.1</v>
      </c>
      <c r="AH39" s="91">
        <v>24260.35</v>
      </c>
      <c r="AI39" s="91">
        <v>21636</v>
      </c>
      <c r="AJ39" s="91">
        <v>19973.977000000003</v>
      </c>
      <c r="AK39" s="91">
        <v>19744.092</v>
      </c>
      <c r="AL39" s="91">
        <v>21352</v>
      </c>
      <c r="AM39" s="91">
        <v>20387</v>
      </c>
      <c r="AN39" s="91">
        <v>21311</v>
      </c>
      <c r="AO39" s="91">
        <v>22204</v>
      </c>
      <c r="AP39" s="204">
        <v>19054</v>
      </c>
      <c r="AQ39" s="200"/>
      <c r="AR39" s="179"/>
      <c r="AS39" s="200"/>
    </row>
    <row r="40" spans="1:45" ht="11.25">
      <c r="A40" s="207"/>
      <c r="B40" s="208" t="s">
        <v>245</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130"/>
      <c r="AD40" s="130"/>
      <c r="AE40" s="130"/>
      <c r="AF40" s="130">
        <v>92244.26199999999</v>
      </c>
      <c r="AG40" s="130">
        <v>97024.95</v>
      </c>
      <c r="AH40" s="130">
        <v>96626.65</v>
      </c>
      <c r="AI40" s="130">
        <v>93249</v>
      </c>
      <c r="AJ40" s="130">
        <v>99190.023</v>
      </c>
      <c r="AK40" s="130">
        <v>102141.908</v>
      </c>
      <c r="AL40" s="130">
        <v>105708</v>
      </c>
      <c r="AM40" s="130">
        <v>101840</v>
      </c>
      <c r="AN40" s="130">
        <v>105214</v>
      </c>
      <c r="AO40" s="130">
        <v>109014</v>
      </c>
      <c r="AP40" s="210">
        <v>107061</v>
      </c>
      <c r="AQ40" s="200"/>
      <c r="AR40" s="179"/>
      <c r="AS40" s="200"/>
    </row>
    <row r="42" spans="1:45" ht="11.25">
      <c r="A42" s="211"/>
      <c r="B42" s="211"/>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189"/>
      <c r="AN42" s="189"/>
      <c r="AO42" s="189"/>
      <c r="AP42" s="99"/>
      <c r="AQ42" s="200"/>
      <c r="AR42" s="179"/>
      <c r="AS42" s="200"/>
    </row>
    <row r="43" spans="1:45" ht="11.25">
      <c r="A43" s="174" t="s">
        <v>249</v>
      </c>
      <c r="B43" s="211"/>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189"/>
      <c r="AN43" s="189"/>
      <c r="AO43" s="189"/>
      <c r="AP43" s="99"/>
      <c r="AQ43" s="200"/>
      <c r="AR43" s="179"/>
      <c r="AS43" s="200"/>
    </row>
    <row r="44" spans="1:45" ht="11.25">
      <c r="A44"/>
      <c r="B44" s="194"/>
      <c r="C44" s="176">
        <v>1980</v>
      </c>
      <c r="D44" s="177">
        <v>1981</v>
      </c>
      <c r="E44" s="177">
        <v>1982</v>
      </c>
      <c r="F44" s="177">
        <v>1983</v>
      </c>
      <c r="G44" s="177">
        <v>1984</v>
      </c>
      <c r="H44" s="177">
        <v>1985</v>
      </c>
      <c r="I44" s="177">
        <v>1986</v>
      </c>
      <c r="J44" s="177">
        <v>1987</v>
      </c>
      <c r="K44" s="177">
        <v>1988</v>
      </c>
      <c r="L44" s="177">
        <v>1989</v>
      </c>
      <c r="M44" s="177">
        <v>1990</v>
      </c>
      <c r="N44" s="177">
        <v>1991</v>
      </c>
      <c r="O44" s="177">
        <v>1992</v>
      </c>
      <c r="P44" s="177">
        <v>1993</v>
      </c>
      <c r="Q44" s="177">
        <v>1994</v>
      </c>
      <c r="R44" s="177">
        <v>1995</v>
      </c>
      <c r="S44" s="177">
        <v>1996</v>
      </c>
      <c r="T44" s="177">
        <v>1997</v>
      </c>
      <c r="U44" s="177">
        <v>1998</v>
      </c>
      <c r="V44" s="177">
        <v>1999</v>
      </c>
      <c r="W44" s="177">
        <v>2000</v>
      </c>
      <c r="X44" s="177">
        <v>2001</v>
      </c>
      <c r="Y44" s="177">
        <v>2002</v>
      </c>
      <c r="Z44" s="177">
        <v>2003</v>
      </c>
      <c r="AA44" s="177">
        <v>2004</v>
      </c>
      <c r="AB44" s="177">
        <v>2005</v>
      </c>
      <c r="AC44" s="177">
        <v>2006</v>
      </c>
      <c r="AD44" s="177">
        <v>2007</v>
      </c>
      <c r="AE44" s="177">
        <v>2008</v>
      </c>
      <c r="AF44" s="177">
        <v>2009</v>
      </c>
      <c r="AG44" s="177">
        <v>2010</v>
      </c>
      <c r="AH44" s="177">
        <v>2011</v>
      </c>
      <c r="AI44" s="177">
        <v>2012</v>
      </c>
      <c r="AJ44" s="177">
        <v>2013</v>
      </c>
      <c r="AK44" s="177">
        <v>2014</v>
      </c>
      <c r="AL44" s="177">
        <v>2015</v>
      </c>
      <c r="AM44" s="177">
        <v>2016</v>
      </c>
      <c r="AN44" s="177">
        <v>2017</v>
      </c>
      <c r="AO44" s="177">
        <v>2018</v>
      </c>
      <c r="AP44" s="178" t="s">
        <v>517</v>
      </c>
      <c r="AQ44" s="173"/>
      <c r="AR44" s="179"/>
      <c r="AS44" s="173"/>
    </row>
    <row r="45" spans="1:44" ht="11.25">
      <c r="A45" s="212" t="s">
        <v>250</v>
      </c>
      <c r="B45" s="196"/>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4"/>
      <c r="AQ45" s="179"/>
      <c r="AR45" s="173"/>
    </row>
    <row r="46" spans="1:45" ht="11.25">
      <c r="A46" s="215" t="s">
        <v>251</v>
      </c>
      <c r="B46" s="216"/>
      <c r="C46" s="91">
        <v>6097</v>
      </c>
      <c r="D46" s="91">
        <v>7278</v>
      </c>
      <c r="E46" s="91">
        <v>7815</v>
      </c>
      <c r="F46" s="91">
        <v>7829</v>
      </c>
      <c r="G46" s="91">
        <v>7754</v>
      </c>
      <c r="H46" s="91">
        <v>8196</v>
      </c>
      <c r="I46" s="91">
        <v>9188</v>
      </c>
      <c r="J46" s="91">
        <v>9151</v>
      </c>
      <c r="K46" s="91">
        <v>8691</v>
      </c>
      <c r="L46" s="91">
        <v>10534</v>
      </c>
      <c r="M46" s="91">
        <v>10683</v>
      </c>
      <c r="N46" s="91">
        <v>11546</v>
      </c>
      <c r="O46" s="91">
        <v>13863</v>
      </c>
      <c r="P46" s="91">
        <v>16032</v>
      </c>
      <c r="Q46" s="91">
        <v>18394</v>
      </c>
      <c r="R46" s="91">
        <v>17056</v>
      </c>
      <c r="S46" s="91">
        <v>18149</v>
      </c>
      <c r="T46" s="91">
        <v>20060</v>
      </c>
      <c r="U46" s="91">
        <v>18117</v>
      </c>
      <c r="V46" s="91">
        <v>17100</v>
      </c>
      <c r="W46" s="91">
        <v>15066</v>
      </c>
      <c r="X46" s="91">
        <v>14370</v>
      </c>
      <c r="Y46" s="91">
        <v>14991</v>
      </c>
      <c r="Z46" s="91">
        <v>13729</v>
      </c>
      <c r="AA46" s="91">
        <v>13259</v>
      </c>
      <c r="AB46" s="91">
        <v>11695</v>
      </c>
      <c r="AC46" s="91">
        <v>11460</v>
      </c>
      <c r="AD46" s="91">
        <v>11519</v>
      </c>
      <c r="AE46" s="91">
        <v>11001.873000000001</v>
      </c>
      <c r="AF46" s="91">
        <v>10204.696</v>
      </c>
      <c r="AG46" s="91">
        <v>10236.416</v>
      </c>
      <c r="AH46" s="91">
        <v>10065.15</v>
      </c>
      <c r="AI46" s="91">
        <v>9345.429</v>
      </c>
      <c r="AJ46" s="91">
        <v>10371.648</v>
      </c>
      <c r="AK46" s="91">
        <v>10721.75</v>
      </c>
      <c r="AL46" s="91">
        <v>9773.09</v>
      </c>
      <c r="AM46" s="91">
        <v>9117.92</v>
      </c>
      <c r="AN46" s="91">
        <v>8990.8</v>
      </c>
      <c r="AO46" s="91">
        <v>9118</v>
      </c>
      <c r="AP46" s="204">
        <v>8478</v>
      </c>
      <c r="AQ46" s="91"/>
      <c r="AR46" s="179"/>
      <c r="AS46" s="91"/>
    </row>
    <row r="47" spans="1:44" ht="11.25">
      <c r="A47" s="215" t="s">
        <v>252</v>
      </c>
      <c r="B47" s="216"/>
      <c r="C47" s="91"/>
      <c r="D47" s="91"/>
      <c r="E47" s="91"/>
      <c r="F47" s="91"/>
      <c r="G47" s="91"/>
      <c r="H47" s="91"/>
      <c r="I47" s="91"/>
      <c r="J47" s="91"/>
      <c r="K47" s="91"/>
      <c r="L47" s="91"/>
      <c r="M47" s="91"/>
      <c r="N47" s="91"/>
      <c r="O47" s="91"/>
      <c r="P47" s="91"/>
      <c r="Q47" s="91"/>
      <c r="R47" s="91"/>
      <c r="S47" s="91"/>
      <c r="T47" s="91"/>
      <c r="U47" s="91"/>
      <c r="V47" s="91"/>
      <c r="W47" s="91"/>
      <c r="X47" s="91"/>
      <c r="Y47" s="91"/>
      <c r="Z47" s="91">
        <v>562.6800000000001</v>
      </c>
      <c r="AA47" s="91">
        <v>598.39</v>
      </c>
      <c r="AB47" s="91">
        <v>813.41</v>
      </c>
      <c r="AC47" s="91">
        <v>1535</v>
      </c>
      <c r="AD47" s="91">
        <v>1939</v>
      </c>
      <c r="AE47" s="91">
        <v>2203.391</v>
      </c>
      <c r="AF47" s="91">
        <v>2422.3730000000005</v>
      </c>
      <c r="AG47" s="91">
        <v>2533.378</v>
      </c>
      <c r="AH47" s="91">
        <v>2601.258</v>
      </c>
      <c r="AI47" s="91">
        <v>2498.828</v>
      </c>
      <c r="AJ47" s="91">
        <v>2301.84</v>
      </c>
      <c r="AK47" s="91">
        <v>2522.508</v>
      </c>
      <c r="AL47" s="91">
        <v>3198.053</v>
      </c>
      <c r="AM47" s="91">
        <v>2911</v>
      </c>
      <c r="AN47" s="91">
        <v>2674.86</v>
      </c>
      <c r="AO47" s="91">
        <v>2619</v>
      </c>
      <c r="AP47" s="204">
        <v>2341</v>
      </c>
      <c r="AQ47" s="179"/>
      <c r="AR47" s="91"/>
    </row>
    <row r="48" spans="1:45" ht="11.25">
      <c r="A48" s="215" t="s">
        <v>253</v>
      </c>
      <c r="B48" s="216"/>
      <c r="C48" s="91"/>
      <c r="D48" s="91"/>
      <c r="E48" s="91"/>
      <c r="F48" s="91"/>
      <c r="G48" s="91"/>
      <c r="H48" s="91"/>
      <c r="I48" s="91"/>
      <c r="J48" s="91"/>
      <c r="K48" s="91"/>
      <c r="L48" s="91"/>
      <c r="M48" s="91"/>
      <c r="N48" s="91"/>
      <c r="O48" s="91"/>
      <c r="P48" s="91"/>
      <c r="Q48" s="91"/>
      <c r="R48" s="91"/>
      <c r="S48" s="91"/>
      <c r="T48" s="91"/>
      <c r="U48" s="91"/>
      <c r="V48" s="91"/>
      <c r="W48" s="91"/>
      <c r="X48" s="91"/>
      <c r="Y48" s="91"/>
      <c r="Z48" s="91">
        <v>940.67</v>
      </c>
      <c r="AA48" s="91">
        <v>1054.87</v>
      </c>
      <c r="AB48" s="91">
        <v>976.94</v>
      </c>
      <c r="AC48" s="91">
        <v>1078.68</v>
      </c>
      <c r="AD48" s="91">
        <v>998.64</v>
      </c>
      <c r="AE48" s="91">
        <v>1026.8</v>
      </c>
      <c r="AF48" s="91">
        <v>983.95</v>
      </c>
      <c r="AG48" s="91">
        <v>1022.05</v>
      </c>
      <c r="AH48" s="91">
        <v>952.81</v>
      </c>
      <c r="AI48" s="91">
        <v>935.81</v>
      </c>
      <c r="AJ48" s="91">
        <v>921.91</v>
      </c>
      <c r="AK48" s="91">
        <v>968.5200000000001</v>
      </c>
      <c r="AL48" s="91">
        <v>992.55</v>
      </c>
      <c r="AM48" s="91">
        <v>978.9000000000001</v>
      </c>
      <c r="AN48" s="91">
        <v>919.8</v>
      </c>
      <c r="AO48" s="91">
        <v>923</v>
      </c>
      <c r="AP48" s="204">
        <v>903</v>
      </c>
      <c r="AQ48" s="91"/>
      <c r="AR48" s="179"/>
      <c r="AS48" s="91"/>
    </row>
    <row r="49" spans="1:44" ht="11.25">
      <c r="A49" s="215" t="s">
        <v>254</v>
      </c>
      <c r="B49" s="216"/>
      <c r="C49" s="91"/>
      <c r="D49" s="91"/>
      <c r="E49" s="91"/>
      <c r="F49" s="91"/>
      <c r="G49" s="91"/>
      <c r="H49" s="91"/>
      <c r="I49" s="91"/>
      <c r="J49" s="91"/>
      <c r="K49" s="91"/>
      <c r="L49" s="91"/>
      <c r="M49" s="91"/>
      <c r="N49" s="91"/>
      <c r="O49" s="91"/>
      <c r="P49" s="91"/>
      <c r="Q49" s="91"/>
      <c r="R49" s="91"/>
      <c r="S49" s="91"/>
      <c r="T49" s="91"/>
      <c r="U49" s="91"/>
      <c r="V49" s="91"/>
      <c r="W49" s="91"/>
      <c r="X49" s="91"/>
      <c r="Y49" s="91"/>
      <c r="Z49" s="91">
        <v>1153.08</v>
      </c>
      <c r="AA49" s="91">
        <v>1121.81</v>
      </c>
      <c r="AB49" s="91">
        <v>1066.1100000000001</v>
      </c>
      <c r="AC49" s="91">
        <v>938.13</v>
      </c>
      <c r="AD49" s="91">
        <v>971.32</v>
      </c>
      <c r="AE49" s="91">
        <v>952.32</v>
      </c>
      <c r="AF49" s="91">
        <v>923.95</v>
      </c>
      <c r="AG49" s="91">
        <v>939.2099999999999</v>
      </c>
      <c r="AH49" s="91">
        <v>828.42</v>
      </c>
      <c r="AI49" s="91">
        <v>981.99</v>
      </c>
      <c r="AJ49" s="91">
        <v>823.78</v>
      </c>
      <c r="AK49" s="91">
        <v>1089.09</v>
      </c>
      <c r="AL49" s="91">
        <v>867.33</v>
      </c>
      <c r="AM49" s="91">
        <v>804.77</v>
      </c>
      <c r="AN49" s="91">
        <v>710.3499999999999</v>
      </c>
      <c r="AO49" s="91">
        <v>799</v>
      </c>
      <c r="AP49" s="204">
        <v>738</v>
      </c>
      <c r="AQ49" s="179"/>
      <c r="AR49" s="91"/>
    </row>
    <row r="50" spans="1:44" ht="11.25">
      <c r="A50" s="215" t="s">
        <v>255</v>
      </c>
      <c r="B50" s="216"/>
      <c r="C50" s="91"/>
      <c r="D50" s="91"/>
      <c r="E50" s="91"/>
      <c r="F50" s="91"/>
      <c r="G50" s="91"/>
      <c r="H50" s="91"/>
      <c r="I50" s="91"/>
      <c r="J50" s="91"/>
      <c r="K50" s="91"/>
      <c r="L50" s="91"/>
      <c r="M50" s="91"/>
      <c r="N50" s="91"/>
      <c r="O50" s="91"/>
      <c r="P50" s="91"/>
      <c r="Q50" s="91"/>
      <c r="R50" s="91"/>
      <c r="S50" s="91"/>
      <c r="T50" s="91"/>
      <c r="U50" s="91"/>
      <c r="V50" s="91"/>
      <c r="W50" s="91"/>
      <c r="X50" s="91"/>
      <c r="Y50" s="91"/>
      <c r="Z50" s="91">
        <v>3261.1500000000015</v>
      </c>
      <c r="AA50" s="91">
        <v>2997.3200000000015</v>
      </c>
      <c r="AB50" s="91">
        <v>2365.9299999999985</v>
      </c>
      <c r="AC50" s="91">
        <v>1943.9100000000017</v>
      </c>
      <c r="AD50" s="91">
        <v>2036.6000000000022</v>
      </c>
      <c r="AE50" s="91">
        <v>2002.1859999999997</v>
      </c>
      <c r="AF50" s="91">
        <v>1912.8510000000024</v>
      </c>
      <c r="AG50" s="91">
        <v>1778.3959999999988</v>
      </c>
      <c r="AH50" s="91">
        <v>2007.6920000000027</v>
      </c>
      <c r="AI50" s="91">
        <v>1747.6530000000002</v>
      </c>
      <c r="AJ50" s="91">
        <v>1845.3820000000014</v>
      </c>
      <c r="AK50" s="91">
        <v>1861.2019999999993</v>
      </c>
      <c r="AL50" s="91">
        <v>1908.8770000000022</v>
      </c>
      <c r="AM50" s="91">
        <v>2079.4500000000007</v>
      </c>
      <c r="AN50" s="91">
        <v>2138.1900000000005</v>
      </c>
      <c r="AO50" s="91">
        <v>2179</v>
      </c>
      <c r="AP50" s="138">
        <v>1934</v>
      </c>
      <c r="AQ50" s="179"/>
      <c r="AR50" s="91"/>
    </row>
    <row r="51" spans="1:44" ht="11.25">
      <c r="A51" s="391" t="s">
        <v>219</v>
      </c>
      <c r="B51" s="391"/>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8">
        <v>19646.58</v>
      </c>
      <c r="AA51" s="218">
        <v>19031.39</v>
      </c>
      <c r="AB51" s="218">
        <v>16917.39</v>
      </c>
      <c r="AC51" s="218">
        <v>16955.72</v>
      </c>
      <c r="AD51" s="218">
        <v>17464.56</v>
      </c>
      <c r="AE51" s="218">
        <v>17186.57</v>
      </c>
      <c r="AF51" s="218">
        <v>16447.820000000003</v>
      </c>
      <c r="AG51" s="218">
        <v>16509.449999999997</v>
      </c>
      <c r="AH51" s="218">
        <v>16455.33</v>
      </c>
      <c r="AI51" s="218">
        <v>15509.71</v>
      </c>
      <c r="AJ51" s="218">
        <v>16264.560000000001</v>
      </c>
      <c r="AK51" s="218">
        <v>17163.07</v>
      </c>
      <c r="AL51" s="218">
        <v>16739.9</v>
      </c>
      <c r="AM51" s="218">
        <v>15892.04</v>
      </c>
      <c r="AN51" s="218">
        <v>15434</v>
      </c>
      <c r="AO51" s="218">
        <v>15638</v>
      </c>
      <c r="AP51" s="219">
        <v>14394</v>
      </c>
      <c r="AQ51" s="179"/>
      <c r="AR51" s="91"/>
    </row>
    <row r="52" spans="1:43" ht="11.25">
      <c r="A52" s="220" t="s">
        <v>256</v>
      </c>
      <c r="B52" s="221"/>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222"/>
      <c r="AQ52" s="173"/>
    </row>
    <row r="53" spans="1:43" ht="11.25">
      <c r="A53" s="215" t="s">
        <v>257</v>
      </c>
      <c r="B53" s="223"/>
      <c r="C53" s="91"/>
      <c r="D53" s="91"/>
      <c r="E53" s="91"/>
      <c r="F53" s="91"/>
      <c r="G53" s="91"/>
      <c r="H53" s="91"/>
      <c r="I53" s="91"/>
      <c r="J53" s="91"/>
      <c r="K53" s="91"/>
      <c r="L53" s="91"/>
      <c r="M53" s="91"/>
      <c r="N53" s="91"/>
      <c r="O53" s="91"/>
      <c r="P53" s="91"/>
      <c r="Q53" s="91"/>
      <c r="R53" s="91"/>
      <c r="S53" s="91"/>
      <c r="T53" s="91"/>
      <c r="U53" s="91"/>
      <c r="V53" s="91"/>
      <c r="W53" s="91"/>
      <c r="X53" s="91"/>
      <c r="Y53" s="91"/>
      <c r="Z53" s="91">
        <v>2122.56</v>
      </c>
      <c r="AA53" s="91">
        <v>2052.12</v>
      </c>
      <c r="AB53" s="91">
        <v>2027.61</v>
      </c>
      <c r="AC53" s="91">
        <v>2162</v>
      </c>
      <c r="AD53" s="91">
        <v>2200</v>
      </c>
      <c r="AE53" s="91">
        <v>2315.64</v>
      </c>
      <c r="AF53" s="91">
        <v>2501.25</v>
      </c>
      <c r="AG53" s="91">
        <v>2528.23</v>
      </c>
      <c r="AH53" s="91">
        <v>2286.66</v>
      </c>
      <c r="AI53" s="91">
        <v>2175.91</v>
      </c>
      <c r="AJ53" s="91">
        <v>2167.1600000000003</v>
      </c>
      <c r="AK53" s="91">
        <v>2103.99</v>
      </c>
      <c r="AL53" s="91">
        <v>2079.84</v>
      </c>
      <c r="AM53" s="91">
        <v>2176.54</v>
      </c>
      <c r="AN53" s="91">
        <v>2181.23</v>
      </c>
      <c r="AO53" s="91">
        <v>2165</v>
      </c>
      <c r="AP53" s="204">
        <v>2112</v>
      </c>
      <c r="AQ53" s="91"/>
    </row>
    <row r="54" spans="1:43" ht="11.25">
      <c r="A54" s="215" t="s">
        <v>258</v>
      </c>
      <c r="B54" s="216"/>
      <c r="C54" s="91"/>
      <c r="D54" s="91"/>
      <c r="E54" s="91"/>
      <c r="F54" s="91"/>
      <c r="G54" s="91"/>
      <c r="H54" s="91"/>
      <c r="I54" s="91"/>
      <c r="J54" s="91"/>
      <c r="K54" s="91"/>
      <c r="L54" s="91"/>
      <c r="M54" s="91"/>
      <c r="N54" s="91"/>
      <c r="O54" s="91"/>
      <c r="P54" s="91"/>
      <c r="Q54" s="91"/>
      <c r="R54" s="91"/>
      <c r="S54" s="91"/>
      <c r="T54" s="91"/>
      <c r="U54" s="91"/>
      <c r="V54" s="91"/>
      <c r="W54" s="91"/>
      <c r="X54" s="91"/>
      <c r="Y54" s="91"/>
      <c r="Z54" s="91">
        <v>1953.49</v>
      </c>
      <c r="AA54" s="91">
        <v>1873.0500000000002</v>
      </c>
      <c r="AB54" s="91">
        <v>1833.45</v>
      </c>
      <c r="AC54" s="91">
        <v>2025.39</v>
      </c>
      <c r="AD54" s="91">
        <v>2037.72</v>
      </c>
      <c r="AE54" s="91">
        <v>2047.4699999999998</v>
      </c>
      <c r="AF54" s="91">
        <v>2098.77</v>
      </c>
      <c r="AG54" s="91">
        <v>2067.56</v>
      </c>
      <c r="AH54" s="91">
        <v>2341.59</v>
      </c>
      <c r="AI54" s="91">
        <v>2441.63</v>
      </c>
      <c r="AJ54" s="91">
        <v>2616.25</v>
      </c>
      <c r="AK54" s="91">
        <v>2463.3</v>
      </c>
      <c r="AL54" s="91">
        <v>2547.34</v>
      </c>
      <c r="AM54" s="91">
        <v>2713.85</v>
      </c>
      <c r="AN54" s="91">
        <v>2683.63</v>
      </c>
      <c r="AO54" s="91">
        <v>2986</v>
      </c>
      <c r="AP54" s="204">
        <v>3060</v>
      </c>
      <c r="AQ54" s="91"/>
    </row>
    <row r="55" spans="1:43" ht="11.25">
      <c r="A55" s="215" t="s">
        <v>259</v>
      </c>
      <c r="B55" s="216"/>
      <c r="C55" s="91"/>
      <c r="D55" s="91"/>
      <c r="E55" s="91"/>
      <c r="F55" s="91"/>
      <c r="G55" s="91"/>
      <c r="H55" s="91"/>
      <c r="I55" s="91"/>
      <c r="J55" s="91"/>
      <c r="K55" s="91"/>
      <c r="L55" s="91"/>
      <c r="M55" s="91"/>
      <c r="N55" s="91"/>
      <c r="O55" s="91"/>
      <c r="P55" s="91"/>
      <c r="Q55" s="91"/>
      <c r="R55" s="91"/>
      <c r="S55" s="91"/>
      <c r="T55" s="91"/>
      <c r="U55" s="91"/>
      <c r="V55" s="91"/>
      <c r="W55" s="91"/>
      <c r="X55" s="91"/>
      <c r="Y55" s="91"/>
      <c r="Z55" s="91">
        <v>1222.99</v>
      </c>
      <c r="AA55" s="91">
        <v>1133.4099999999999</v>
      </c>
      <c r="AB55" s="91">
        <v>1086.73</v>
      </c>
      <c r="AC55" s="91">
        <v>1309.8600000000001</v>
      </c>
      <c r="AD55" s="91">
        <v>1312.74</v>
      </c>
      <c r="AE55" s="91">
        <v>1343.37</v>
      </c>
      <c r="AF55" s="91">
        <v>1352.33</v>
      </c>
      <c r="AG55" s="91">
        <v>1383.99</v>
      </c>
      <c r="AH55" s="91">
        <v>1258.8700000000001</v>
      </c>
      <c r="AI55" s="91">
        <v>1203.78</v>
      </c>
      <c r="AJ55" s="91">
        <v>1282.55</v>
      </c>
      <c r="AK55" s="91">
        <v>1056.81</v>
      </c>
      <c r="AL55" s="91">
        <v>887.8499999999999</v>
      </c>
      <c r="AM55" s="91">
        <v>964.92</v>
      </c>
      <c r="AN55" s="91">
        <v>1086.65</v>
      </c>
      <c r="AO55" s="91">
        <v>1093</v>
      </c>
      <c r="AP55" s="204">
        <v>574</v>
      </c>
      <c r="AQ55" s="91"/>
    </row>
    <row r="56" spans="1:43" ht="11.25">
      <c r="A56" s="215" t="s">
        <v>260</v>
      </c>
      <c r="B56" s="223"/>
      <c r="C56" s="91"/>
      <c r="D56" s="91"/>
      <c r="E56" s="91"/>
      <c r="F56" s="91"/>
      <c r="G56" s="91"/>
      <c r="H56" s="91"/>
      <c r="I56" s="91"/>
      <c r="J56" s="91"/>
      <c r="K56" s="91"/>
      <c r="L56" s="91"/>
      <c r="M56" s="91"/>
      <c r="N56" s="91"/>
      <c r="O56" s="91"/>
      <c r="P56" s="91"/>
      <c r="Q56" s="91"/>
      <c r="R56" s="91"/>
      <c r="S56" s="91"/>
      <c r="T56" s="91"/>
      <c r="U56" s="91"/>
      <c r="V56" s="91"/>
      <c r="W56" s="91"/>
      <c r="X56" s="91"/>
      <c r="Y56" s="91"/>
      <c r="Z56" s="91">
        <v>857.67</v>
      </c>
      <c r="AA56" s="91">
        <v>897.17</v>
      </c>
      <c r="AB56" s="91">
        <v>964.62</v>
      </c>
      <c r="AC56" s="91">
        <v>967.0300000000001</v>
      </c>
      <c r="AD56" s="91">
        <v>1154.57</v>
      </c>
      <c r="AE56" s="91">
        <v>1173.24</v>
      </c>
      <c r="AF56" s="91">
        <v>1323.69</v>
      </c>
      <c r="AG56" s="91">
        <v>1492.89</v>
      </c>
      <c r="AH56" s="91">
        <v>1646.07</v>
      </c>
      <c r="AI56" s="91">
        <v>1497.27</v>
      </c>
      <c r="AJ56" s="91">
        <v>1342.91</v>
      </c>
      <c r="AK56" s="91">
        <v>1319.82</v>
      </c>
      <c r="AL56" s="91">
        <v>1315.47</v>
      </c>
      <c r="AM56" s="91">
        <v>1470.59</v>
      </c>
      <c r="AN56" s="91">
        <v>1404.15</v>
      </c>
      <c r="AO56" s="91">
        <v>1410</v>
      </c>
      <c r="AP56" s="204">
        <v>1327</v>
      </c>
      <c r="AQ56" s="91"/>
    </row>
    <row r="57" spans="1:43" ht="11.25">
      <c r="A57" s="215" t="s">
        <v>261</v>
      </c>
      <c r="B57" s="216"/>
      <c r="C57" s="91"/>
      <c r="D57" s="91"/>
      <c r="E57" s="91"/>
      <c r="F57" s="91"/>
      <c r="G57" s="91"/>
      <c r="H57" s="91"/>
      <c r="I57" s="91"/>
      <c r="J57" s="91"/>
      <c r="K57" s="91"/>
      <c r="L57" s="91"/>
      <c r="M57" s="91"/>
      <c r="N57" s="91"/>
      <c r="O57" s="91"/>
      <c r="P57" s="91"/>
      <c r="Q57" s="91"/>
      <c r="R57" s="91"/>
      <c r="S57" s="91"/>
      <c r="T57" s="91"/>
      <c r="U57" s="91"/>
      <c r="V57" s="91"/>
      <c r="W57" s="91"/>
      <c r="X57" s="91"/>
      <c r="Y57" s="91"/>
      <c r="Z57" s="91">
        <v>548.69</v>
      </c>
      <c r="AA57" s="91">
        <v>684.17</v>
      </c>
      <c r="AB57" s="91">
        <v>920.04</v>
      </c>
      <c r="AC57" s="91">
        <v>947.01</v>
      </c>
      <c r="AD57" s="91">
        <v>1115.84</v>
      </c>
      <c r="AE57" s="91">
        <v>1163.53</v>
      </c>
      <c r="AF57" s="91">
        <v>1289.05</v>
      </c>
      <c r="AG57" s="91">
        <v>1431.36</v>
      </c>
      <c r="AH57" s="91">
        <v>1429.12</v>
      </c>
      <c r="AI57" s="91">
        <v>1554.56</v>
      </c>
      <c r="AJ57" s="91">
        <v>1504.52</v>
      </c>
      <c r="AK57" s="91">
        <v>1649.31</v>
      </c>
      <c r="AL57" s="91">
        <v>1632.6</v>
      </c>
      <c r="AM57" s="91">
        <v>1728.22</v>
      </c>
      <c r="AN57" s="91">
        <v>1785.19</v>
      </c>
      <c r="AO57" s="91">
        <v>1694</v>
      </c>
      <c r="AP57" s="204">
        <v>1906</v>
      </c>
      <c r="AQ57" s="91"/>
    </row>
    <row r="58" spans="1:44" ht="11.25">
      <c r="A58" s="215" t="s">
        <v>262</v>
      </c>
      <c r="B58" s="216"/>
      <c r="C58" s="91"/>
      <c r="D58" s="91"/>
      <c r="E58" s="91"/>
      <c r="F58" s="91"/>
      <c r="G58" s="91"/>
      <c r="H58" s="91"/>
      <c r="I58" s="91"/>
      <c r="J58" s="91"/>
      <c r="K58" s="91"/>
      <c r="L58" s="91"/>
      <c r="M58" s="91"/>
      <c r="N58" s="91"/>
      <c r="O58" s="91"/>
      <c r="P58" s="91"/>
      <c r="Q58" s="91"/>
      <c r="R58" s="91"/>
      <c r="S58" s="91"/>
      <c r="T58" s="91"/>
      <c r="U58" s="91"/>
      <c r="V58" s="91"/>
      <c r="W58" s="91"/>
      <c r="X58" s="91"/>
      <c r="Y58" s="91"/>
      <c r="Z58" s="91">
        <v>1063.749999999999</v>
      </c>
      <c r="AA58" s="91">
        <v>967.1999999999998</v>
      </c>
      <c r="AB58" s="91">
        <v>1079.9299999999994</v>
      </c>
      <c r="AC58" s="91">
        <v>1344.8900000000003</v>
      </c>
      <c r="AD58" s="91">
        <v>1282.9799999999987</v>
      </c>
      <c r="AE58" s="91">
        <v>1291.0600000000004</v>
      </c>
      <c r="AF58" s="91">
        <v>1385.4500000000007</v>
      </c>
      <c r="AG58" s="91">
        <v>1386.1900000000005</v>
      </c>
      <c r="AH58" s="91">
        <v>1367.9899999999998</v>
      </c>
      <c r="AI58" s="91">
        <v>1435.4899999999998</v>
      </c>
      <c r="AJ58" s="91">
        <v>1775.91</v>
      </c>
      <c r="AK58" s="91">
        <v>1782.3099999999995</v>
      </c>
      <c r="AL58" s="91">
        <v>2064.199999999999</v>
      </c>
      <c r="AM58" s="91">
        <v>1786.630000000001</v>
      </c>
      <c r="AN58" s="91">
        <v>2186.1499999999996</v>
      </c>
      <c r="AO58" s="91">
        <v>2336</v>
      </c>
      <c r="AP58" s="138">
        <v>3703</v>
      </c>
      <c r="AQ58" s="91"/>
      <c r="AR58" s="99"/>
    </row>
    <row r="59" spans="1:44" ht="11.25">
      <c r="A59" s="391" t="s">
        <v>219</v>
      </c>
      <c r="B59" s="391"/>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8">
        <v>7769.149999999999</v>
      </c>
      <c r="AA59" s="218">
        <v>7607.12</v>
      </c>
      <c r="AB59" s="218">
        <v>7912.379999999999</v>
      </c>
      <c r="AC59" s="218">
        <v>8756.18</v>
      </c>
      <c r="AD59" s="218">
        <v>9103.849999999999</v>
      </c>
      <c r="AE59" s="218">
        <v>9334.31</v>
      </c>
      <c r="AF59" s="218">
        <v>9950.54</v>
      </c>
      <c r="AG59" s="218">
        <v>10290.220000000001</v>
      </c>
      <c r="AH59" s="218">
        <v>10330.3</v>
      </c>
      <c r="AI59" s="218">
        <v>10308.64</v>
      </c>
      <c r="AJ59" s="218">
        <v>10689.3</v>
      </c>
      <c r="AK59" s="218">
        <v>10375.539999999999</v>
      </c>
      <c r="AL59" s="218">
        <v>10527.3</v>
      </c>
      <c r="AM59" s="218">
        <v>10840.75</v>
      </c>
      <c r="AN59" s="218">
        <v>11327</v>
      </c>
      <c r="AO59" s="218">
        <v>11684</v>
      </c>
      <c r="AP59" s="219">
        <v>12682</v>
      </c>
      <c r="AQ59" s="91"/>
      <c r="AR59" s="99"/>
    </row>
    <row r="60" spans="1:44" ht="11.25">
      <c r="A60" s="220" t="s">
        <v>263</v>
      </c>
      <c r="B60" s="222"/>
      <c r="C60" s="4"/>
      <c r="D60" s="4"/>
      <c r="E60" s="4"/>
      <c r="F60" s="4"/>
      <c r="G60" s="4"/>
      <c r="H60" s="4"/>
      <c r="I60" s="4"/>
      <c r="J60" s="4"/>
      <c r="K60" s="4"/>
      <c r="L60" s="4"/>
      <c r="M60" s="4"/>
      <c r="N60" s="4"/>
      <c r="O60" s="4"/>
      <c r="P60" s="4"/>
      <c r="Q60" s="4"/>
      <c r="R60" s="4"/>
      <c r="S60" s="4"/>
      <c r="T60" s="4"/>
      <c r="U60" s="4"/>
      <c r="V60" s="4"/>
      <c r="W60" s="4"/>
      <c r="X60" s="4"/>
      <c r="Y60" s="4"/>
      <c r="Z60" s="4">
        <v>18</v>
      </c>
      <c r="AA60" s="4">
        <v>16</v>
      </c>
      <c r="AB60" s="4">
        <v>29</v>
      </c>
      <c r="AC60" s="4">
        <v>35</v>
      </c>
      <c r="AD60" s="4">
        <v>41</v>
      </c>
      <c r="AE60" s="4">
        <v>35</v>
      </c>
      <c r="AF60" s="4">
        <v>43</v>
      </c>
      <c r="AG60" s="4">
        <v>70</v>
      </c>
      <c r="AH60" s="4">
        <v>118</v>
      </c>
      <c r="AI60" s="4">
        <v>81</v>
      </c>
      <c r="AJ60" s="4">
        <v>104</v>
      </c>
      <c r="AK60" s="4">
        <v>128</v>
      </c>
      <c r="AL60" s="4">
        <v>69</v>
      </c>
      <c r="AM60" s="4">
        <v>93</v>
      </c>
      <c r="AN60" s="4">
        <v>101</v>
      </c>
      <c r="AO60" s="4">
        <v>105.6</v>
      </c>
      <c r="AP60" s="222">
        <v>119</v>
      </c>
      <c r="AQ60" s="179"/>
      <c r="AR60" s="173"/>
    </row>
    <row r="61" spans="1:44" ht="11.25">
      <c r="A61" s="392" t="s">
        <v>15</v>
      </c>
      <c r="B61" s="392"/>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v>18</v>
      </c>
      <c r="AA61" s="217">
        <v>16</v>
      </c>
      <c r="AB61" s="217">
        <v>29</v>
      </c>
      <c r="AC61" s="217">
        <v>35</v>
      </c>
      <c r="AD61" s="217">
        <v>41</v>
      </c>
      <c r="AE61" s="217">
        <v>35</v>
      </c>
      <c r="AF61" s="217">
        <v>43</v>
      </c>
      <c r="AG61" s="217">
        <v>70</v>
      </c>
      <c r="AH61" s="217">
        <v>118</v>
      </c>
      <c r="AI61" s="217">
        <v>81</v>
      </c>
      <c r="AJ61" s="217">
        <v>104</v>
      </c>
      <c r="AK61" s="217">
        <v>128</v>
      </c>
      <c r="AL61" s="217">
        <v>69</v>
      </c>
      <c r="AM61" s="217">
        <v>93</v>
      </c>
      <c r="AN61" s="218">
        <v>101</v>
      </c>
      <c r="AO61" s="218">
        <v>105.6</v>
      </c>
      <c r="AP61" s="224">
        <v>119</v>
      </c>
      <c r="AQ61" s="179"/>
      <c r="AR61" s="173"/>
    </row>
    <row r="62" spans="1:44" ht="11.25">
      <c r="A62" s="220" t="s">
        <v>264</v>
      </c>
      <c r="B62" s="22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22"/>
      <c r="AQ62" s="179"/>
      <c r="AR62" s="179"/>
    </row>
    <row r="63" spans="1:44" ht="11.25">
      <c r="A63" s="215" t="s">
        <v>265</v>
      </c>
      <c r="B63" s="216"/>
      <c r="C63" s="91"/>
      <c r="D63" s="91"/>
      <c r="E63" s="91"/>
      <c r="F63" s="91"/>
      <c r="G63" s="91"/>
      <c r="H63" s="91"/>
      <c r="I63" s="91"/>
      <c r="J63" s="91"/>
      <c r="K63" s="91"/>
      <c r="L63" s="91"/>
      <c r="M63" s="91"/>
      <c r="N63" s="91"/>
      <c r="O63" s="91"/>
      <c r="P63" s="91"/>
      <c r="Q63" s="91"/>
      <c r="R63" s="91"/>
      <c r="S63" s="91"/>
      <c r="T63" s="91"/>
      <c r="U63" s="91"/>
      <c r="V63" s="91"/>
      <c r="W63" s="91"/>
      <c r="X63" s="91"/>
      <c r="Y63" s="91"/>
      <c r="Z63" s="91">
        <v>570</v>
      </c>
      <c r="AA63" s="91">
        <v>439</v>
      </c>
      <c r="AB63" s="91">
        <v>378</v>
      </c>
      <c r="AC63" s="91">
        <v>244</v>
      </c>
      <c r="AD63" s="91">
        <v>214</v>
      </c>
      <c r="AE63" s="91">
        <v>244</v>
      </c>
      <c r="AF63" s="91">
        <v>212</v>
      </c>
      <c r="AG63" s="91">
        <v>222.87</v>
      </c>
      <c r="AH63" s="91">
        <v>165.898</v>
      </c>
      <c r="AI63" s="91">
        <v>238</v>
      </c>
      <c r="AJ63" s="91">
        <v>270</v>
      </c>
      <c r="AK63" s="91">
        <v>349</v>
      </c>
      <c r="AL63" s="91">
        <v>423</v>
      </c>
      <c r="AM63" s="91">
        <v>478</v>
      </c>
      <c r="AN63" s="91">
        <v>616</v>
      </c>
      <c r="AO63" s="91">
        <v>644.5</v>
      </c>
      <c r="AP63" s="204">
        <v>545</v>
      </c>
      <c r="AQ63" s="179"/>
      <c r="AR63" s="179"/>
    </row>
    <row r="64" spans="1:44" ht="11.25">
      <c r="A64" s="215" t="s">
        <v>266</v>
      </c>
      <c r="B64" s="216"/>
      <c r="C64" s="91"/>
      <c r="D64" s="91"/>
      <c r="E64" s="91"/>
      <c r="F64" s="91"/>
      <c r="G64" s="91"/>
      <c r="H64" s="91"/>
      <c r="I64" s="91"/>
      <c r="J64" s="91"/>
      <c r="K64" s="91"/>
      <c r="L64" s="91"/>
      <c r="M64" s="91"/>
      <c r="N64" s="91"/>
      <c r="O64" s="91"/>
      <c r="P64" s="91"/>
      <c r="Q64" s="91"/>
      <c r="R64" s="91"/>
      <c r="S64" s="91"/>
      <c r="T64" s="91"/>
      <c r="U64" s="91"/>
      <c r="V64" s="91"/>
      <c r="W64" s="91"/>
      <c r="X64" s="91"/>
      <c r="Y64" s="91"/>
      <c r="Z64" s="91">
        <v>1037</v>
      </c>
      <c r="AA64" s="91">
        <v>907</v>
      </c>
      <c r="AB64" s="91">
        <v>777</v>
      </c>
      <c r="AC64" s="91">
        <v>774</v>
      </c>
      <c r="AD64" s="91">
        <v>819</v>
      </c>
      <c r="AE64" s="91">
        <v>842</v>
      </c>
      <c r="AF64" s="91">
        <v>796.085</v>
      </c>
      <c r="AG64" s="91">
        <v>801</v>
      </c>
      <c r="AH64" s="91">
        <v>803</v>
      </c>
      <c r="AI64" s="91">
        <v>900.199</v>
      </c>
      <c r="AJ64" s="91">
        <v>947</v>
      </c>
      <c r="AK64" s="91">
        <v>980</v>
      </c>
      <c r="AL64" s="91">
        <v>1098</v>
      </c>
      <c r="AM64" s="91">
        <v>1117</v>
      </c>
      <c r="AN64" s="91">
        <v>1196</v>
      </c>
      <c r="AO64" s="91">
        <v>1319.1</v>
      </c>
      <c r="AP64" s="204">
        <v>1321</v>
      </c>
      <c r="AQ64" s="179"/>
      <c r="AR64" s="179"/>
    </row>
    <row r="65" spans="1:44" ht="11.25">
      <c r="A65" s="215" t="s">
        <v>267</v>
      </c>
      <c r="B65" s="216"/>
      <c r="C65" s="91"/>
      <c r="D65" s="91"/>
      <c r="E65" s="91"/>
      <c r="F65" s="91"/>
      <c r="G65" s="91"/>
      <c r="H65" s="91"/>
      <c r="I65" s="91"/>
      <c r="J65" s="91"/>
      <c r="K65" s="91"/>
      <c r="L65" s="91"/>
      <c r="M65" s="91"/>
      <c r="N65" s="91"/>
      <c r="O65" s="91"/>
      <c r="P65" s="91"/>
      <c r="Q65" s="91"/>
      <c r="R65" s="91"/>
      <c r="S65" s="91"/>
      <c r="T65" s="91"/>
      <c r="U65" s="91"/>
      <c r="V65" s="91"/>
      <c r="W65" s="91"/>
      <c r="X65" s="91"/>
      <c r="Y65" s="91"/>
      <c r="Z65" s="91">
        <v>36</v>
      </c>
      <c r="AA65" s="91">
        <v>34</v>
      </c>
      <c r="AB65" s="91">
        <v>40</v>
      </c>
      <c r="AC65" s="91">
        <v>30</v>
      </c>
      <c r="AD65" s="91">
        <v>35</v>
      </c>
      <c r="AE65" s="91">
        <v>39</v>
      </c>
      <c r="AF65" s="91">
        <v>50</v>
      </c>
      <c r="AG65" s="91">
        <v>49</v>
      </c>
      <c r="AH65" s="91">
        <v>45</v>
      </c>
      <c r="AI65" s="91">
        <v>35</v>
      </c>
      <c r="AJ65" s="91">
        <v>26</v>
      </c>
      <c r="AK65" s="91">
        <v>13</v>
      </c>
      <c r="AL65" s="91">
        <v>22</v>
      </c>
      <c r="AM65" s="91">
        <v>38</v>
      </c>
      <c r="AN65" s="91">
        <v>37</v>
      </c>
      <c r="AO65" s="91">
        <v>41.1</v>
      </c>
      <c r="AP65" s="204">
        <v>59</v>
      </c>
      <c r="AQ65" s="179"/>
      <c r="AR65" s="179"/>
    </row>
    <row r="66" spans="1:44" ht="11.25">
      <c r="A66" s="215" t="s">
        <v>268</v>
      </c>
      <c r="B66" s="216"/>
      <c r="C66" s="91">
        <v>8236</v>
      </c>
      <c r="D66" s="91">
        <v>9267</v>
      </c>
      <c r="E66" s="91">
        <v>8602</v>
      </c>
      <c r="F66" s="91">
        <v>8729</v>
      </c>
      <c r="G66" s="91">
        <v>8797</v>
      </c>
      <c r="H66" s="91">
        <v>9437</v>
      </c>
      <c r="I66" s="91">
        <v>9650</v>
      </c>
      <c r="J66" s="91">
        <v>9674</v>
      </c>
      <c r="K66" s="91">
        <v>10671</v>
      </c>
      <c r="L66" s="91">
        <v>12400</v>
      </c>
      <c r="M66" s="91">
        <v>11643</v>
      </c>
      <c r="N66" s="91">
        <v>12182</v>
      </c>
      <c r="O66" s="91">
        <v>12396</v>
      </c>
      <c r="P66" s="91">
        <v>13265</v>
      </c>
      <c r="Q66" s="91">
        <v>12811</v>
      </c>
      <c r="R66" s="91">
        <v>12341</v>
      </c>
      <c r="S66" s="91">
        <v>11358</v>
      </c>
      <c r="T66" s="91">
        <v>10975</v>
      </c>
      <c r="U66" s="91">
        <v>11488</v>
      </c>
      <c r="V66" s="91">
        <v>11885</v>
      </c>
      <c r="W66" s="91">
        <v>12205</v>
      </c>
      <c r="X66" s="91">
        <v>13411</v>
      </c>
      <c r="Y66" s="91">
        <v>14456</v>
      </c>
      <c r="Z66" s="91" t="s">
        <v>269</v>
      </c>
      <c r="AA66" s="91" t="s">
        <v>269</v>
      </c>
      <c r="AB66" s="91" t="s">
        <v>269</v>
      </c>
      <c r="AC66" s="91" t="s">
        <v>269</v>
      </c>
      <c r="AD66" s="91" t="s">
        <v>269</v>
      </c>
      <c r="AE66" s="91" t="s">
        <v>269</v>
      </c>
      <c r="AF66" s="91" t="s">
        <v>269</v>
      </c>
      <c r="AG66" s="91" t="s">
        <v>269</v>
      </c>
      <c r="AH66" s="91" t="s">
        <v>269</v>
      </c>
      <c r="AI66" s="91" t="s">
        <v>269</v>
      </c>
      <c r="AJ66" s="91" t="s">
        <v>269</v>
      </c>
      <c r="AK66" s="91" t="s">
        <v>269</v>
      </c>
      <c r="AL66" s="91">
        <v>0</v>
      </c>
      <c r="AM66" s="91">
        <v>0</v>
      </c>
      <c r="AN66" s="91">
        <v>0</v>
      </c>
      <c r="AO66" s="91">
        <v>0.1</v>
      </c>
      <c r="AP66" s="204">
        <v>0</v>
      </c>
      <c r="AQ66" s="179"/>
      <c r="AR66" s="179"/>
    </row>
    <row r="67" spans="1:44" ht="11.25">
      <c r="A67" s="391" t="s">
        <v>15</v>
      </c>
      <c r="B67" s="391"/>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8">
        <v>1643.14</v>
      </c>
      <c r="AA67" s="218">
        <v>1380.49</v>
      </c>
      <c r="AB67" s="218">
        <v>1194.15</v>
      </c>
      <c r="AC67" s="218">
        <v>1048.45</v>
      </c>
      <c r="AD67" s="218">
        <v>1068.41</v>
      </c>
      <c r="AE67" s="217">
        <v>1124.8700000000001</v>
      </c>
      <c r="AF67" s="217">
        <v>1057.6399999999999</v>
      </c>
      <c r="AG67" s="217">
        <v>1073.14</v>
      </c>
      <c r="AH67" s="217">
        <v>1014.05</v>
      </c>
      <c r="AI67" s="217">
        <v>1172.8400000000001</v>
      </c>
      <c r="AJ67" s="217">
        <v>1242.55</v>
      </c>
      <c r="AK67" s="217">
        <v>1343.01</v>
      </c>
      <c r="AL67" s="217">
        <v>1543.64</v>
      </c>
      <c r="AM67" s="217">
        <v>1632.63</v>
      </c>
      <c r="AN67" s="218">
        <v>1849.0700000000002</v>
      </c>
      <c r="AO67" s="218">
        <v>2005</v>
      </c>
      <c r="AP67" s="219">
        <v>1925</v>
      </c>
      <c r="AQ67" s="179"/>
      <c r="AR67" s="179"/>
    </row>
    <row r="68" spans="1:44" ht="11.25">
      <c r="A68" s="393" t="s">
        <v>270</v>
      </c>
      <c r="B68" s="393"/>
      <c r="C68" s="225">
        <v>17163</v>
      </c>
      <c r="D68" s="225">
        <v>20033</v>
      </c>
      <c r="E68" s="225">
        <v>20287</v>
      </c>
      <c r="F68" s="225">
        <v>20557</v>
      </c>
      <c r="G68" s="225">
        <v>20066</v>
      </c>
      <c r="H68" s="225">
        <v>20666</v>
      </c>
      <c r="I68" s="225">
        <v>21793</v>
      </c>
      <c r="J68" s="225">
        <v>21473</v>
      </c>
      <c r="K68" s="225">
        <v>21274</v>
      </c>
      <c r="L68" s="225">
        <v>24593</v>
      </c>
      <c r="M68" s="225">
        <v>25301</v>
      </c>
      <c r="N68" s="225">
        <v>26460</v>
      </c>
      <c r="O68" s="225">
        <v>28042</v>
      </c>
      <c r="P68" s="225">
        <v>30147</v>
      </c>
      <c r="Q68" s="225">
        <v>32180</v>
      </c>
      <c r="R68" s="225">
        <v>30139</v>
      </c>
      <c r="S68" s="225">
        <v>30412</v>
      </c>
      <c r="T68" s="225">
        <v>31910</v>
      </c>
      <c r="U68" s="225">
        <v>30517</v>
      </c>
      <c r="V68" s="225">
        <v>29645</v>
      </c>
      <c r="W68" s="225">
        <v>27711</v>
      </c>
      <c r="X68" s="225">
        <v>27787</v>
      </c>
      <c r="Y68" s="225">
        <v>29447</v>
      </c>
      <c r="Z68" s="225">
        <v>29076.87</v>
      </c>
      <c r="AA68" s="225">
        <v>28035</v>
      </c>
      <c r="AB68" s="225">
        <v>26052.92</v>
      </c>
      <c r="AC68" s="225">
        <v>26795.35</v>
      </c>
      <c r="AD68" s="225">
        <v>27677.82</v>
      </c>
      <c r="AE68" s="225">
        <v>27680.749999999996</v>
      </c>
      <c r="AF68" s="225">
        <v>27499.000000000004</v>
      </c>
      <c r="AG68" s="225">
        <v>27942.81</v>
      </c>
      <c r="AH68" s="225">
        <v>27917.68</v>
      </c>
      <c r="AI68" s="225">
        <v>27072.19</v>
      </c>
      <c r="AJ68" s="225">
        <v>28300.41</v>
      </c>
      <c r="AK68" s="225">
        <v>29009.62</v>
      </c>
      <c r="AL68" s="225">
        <v>28879.84</v>
      </c>
      <c r="AM68" s="225">
        <v>28458.42</v>
      </c>
      <c r="AN68" s="225">
        <v>28711.07</v>
      </c>
      <c r="AO68" s="225">
        <v>29432.6</v>
      </c>
      <c r="AP68" s="226">
        <v>29120</v>
      </c>
      <c r="AQ68" s="179"/>
      <c r="AR68" s="200"/>
    </row>
    <row r="69" spans="1:44" ht="11.25">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179"/>
      <c r="AR69" s="200"/>
    </row>
    <row r="70" spans="1:44" ht="11.25">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179"/>
      <c r="AR70" s="200"/>
    </row>
    <row r="71" spans="1:44" ht="11.25">
      <c r="A71" s="174" t="s">
        <v>271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179"/>
      <c r="AR71" s="200"/>
    </row>
    <row r="72" spans="1:44" ht="11.25">
      <c r="A72"/>
      <c r="B72" s="194"/>
      <c r="C72" s="176">
        <v>1980</v>
      </c>
      <c r="D72" s="177">
        <v>1981</v>
      </c>
      <c r="E72" s="177">
        <v>1982</v>
      </c>
      <c r="F72" s="177">
        <v>1983</v>
      </c>
      <c r="G72" s="177">
        <v>1984</v>
      </c>
      <c r="H72" s="177">
        <v>1985</v>
      </c>
      <c r="I72" s="177">
        <v>1986</v>
      </c>
      <c r="J72" s="177">
        <v>1987</v>
      </c>
      <c r="K72" s="177">
        <v>1988</v>
      </c>
      <c r="L72" s="177">
        <v>1989</v>
      </c>
      <c r="M72" s="177">
        <v>1990</v>
      </c>
      <c r="N72" s="177">
        <v>1991</v>
      </c>
      <c r="O72" s="177">
        <v>1992</v>
      </c>
      <c r="P72" s="177">
        <v>1993</v>
      </c>
      <c r="Q72" s="177">
        <v>1994</v>
      </c>
      <c r="R72" s="177">
        <v>1995</v>
      </c>
      <c r="S72" s="177">
        <v>1996</v>
      </c>
      <c r="T72" s="177">
        <v>1997</v>
      </c>
      <c r="U72" s="177">
        <v>1998</v>
      </c>
      <c r="V72" s="177">
        <v>1999</v>
      </c>
      <c r="W72" s="177">
        <v>2000</v>
      </c>
      <c r="X72" s="177">
        <v>2001</v>
      </c>
      <c r="Y72" s="177">
        <v>2002</v>
      </c>
      <c r="Z72" s="177">
        <v>2003</v>
      </c>
      <c r="AA72" s="177">
        <v>2004</v>
      </c>
      <c r="AB72" s="177">
        <v>2005</v>
      </c>
      <c r="AC72" s="177">
        <v>2006</v>
      </c>
      <c r="AD72" s="177">
        <v>2007</v>
      </c>
      <c r="AE72" s="177">
        <v>2008</v>
      </c>
      <c r="AF72" s="177">
        <v>2009</v>
      </c>
      <c r="AG72" s="177">
        <v>2010</v>
      </c>
      <c r="AH72" s="177">
        <v>2011</v>
      </c>
      <c r="AI72" s="177">
        <v>2012</v>
      </c>
      <c r="AJ72" s="177">
        <v>2013</v>
      </c>
      <c r="AK72" s="177">
        <v>2014</v>
      </c>
      <c r="AL72" s="177">
        <v>2015</v>
      </c>
      <c r="AM72" s="177">
        <v>2016</v>
      </c>
      <c r="AN72" s="177">
        <v>2017</v>
      </c>
      <c r="AO72" s="177">
        <v>2018</v>
      </c>
      <c r="AP72" s="178" t="s">
        <v>517</v>
      </c>
      <c r="AQ72" s="179"/>
      <c r="AR72" s="173"/>
    </row>
    <row r="73" spans="1:44" ht="11.25">
      <c r="A73" s="228" t="s">
        <v>272</v>
      </c>
      <c r="B73" s="229" t="s">
        <v>273</v>
      </c>
      <c r="C73" s="230">
        <v>34</v>
      </c>
      <c r="D73" s="230">
        <v>32.3</v>
      </c>
      <c r="E73" s="230">
        <v>31.5</v>
      </c>
      <c r="F73" s="230">
        <v>31.9</v>
      </c>
      <c r="G73" s="230">
        <v>31</v>
      </c>
      <c r="H73" s="230">
        <v>27.6</v>
      </c>
      <c r="I73" s="230">
        <v>28.4</v>
      </c>
      <c r="J73" s="87" t="s">
        <v>72</v>
      </c>
      <c r="K73" s="230">
        <v>27.5</v>
      </c>
      <c r="L73" s="230">
        <v>22.5</v>
      </c>
      <c r="M73" s="230">
        <v>26.9</v>
      </c>
      <c r="N73" s="230">
        <v>23.8</v>
      </c>
      <c r="O73" s="230">
        <v>23</v>
      </c>
      <c r="P73" s="230">
        <v>22.5</v>
      </c>
      <c r="Q73" s="230">
        <v>27.1</v>
      </c>
      <c r="R73" s="230">
        <v>21.3</v>
      </c>
      <c r="S73" s="230">
        <v>22.5</v>
      </c>
      <c r="T73" s="230">
        <v>25.8</v>
      </c>
      <c r="U73" s="230">
        <v>25.9</v>
      </c>
      <c r="V73" s="230">
        <v>25.9</v>
      </c>
      <c r="W73" s="230">
        <v>21.9</v>
      </c>
      <c r="X73" s="230">
        <v>22.1</v>
      </c>
      <c r="Y73" s="230">
        <v>22.8</v>
      </c>
      <c r="Z73" s="87" t="s">
        <v>72</v>
      </c>
      <c r="AA73" s="87" t="s">
        <v>72</v>
      </c>
      <c r="AB73" s="87" t="s">
        <v>72</v>
      </c>
      <c r="AC73" s="87" t="s">
        <v>72</v>
      </c>
      <c r="AD73" s="87" t="s">
        <v>72</v>
      </c>
      <c r="AE73" s="87" t="s">
        <v>72</v>
      </c>
      <c r="AF73" s="87" t="s">
        <v>72</v>
      </c>
      <c r="AG73" s="87" t="s">
        <v>72</v>
      </c>
      <c r="AH73" s="87" t="s">
        <v>72</v>
      </c>
      <c r="AI73" s="87" t="s">
        <v>72</v>
      </c>
      <c r="AJ73" s="87" t="s">
        <v>72</v>
      </c>
      <c r="AK73" s="87" t="s">
        <v>72</v>
      </c>
      <c r="AL73" s="87" t="s">
        <v>72</v>
      </c>
      <c r="AM73" s="87"/>
      <c r="AN73" s="87" t="s">
        <v>72</v>
      </c>
      <c r="AO73" s="87" t="s">
        <v>72</v>
      </c>
      <c r="AP73" s="231"/>
      <c r="AQ73" s="179"/>
      <c r="AR73" s="91"/>
    </row>
    <row r="74" spans="1:44" ht="11.25">
      <c r="A74" s="232"/>
      <c r="B74" s="223" t="s">
        <v>274</v>
      </c>
      <c r="C74" s="233">
        <v>26.2</v>
      </c>
      <c r="D74" s="233">
        <v>25.6</v>
      </c>
      <c r="E74" s="233">
        <v>26</v>
      </c>
      <c r="F74" s="233">
        <v>25</v>
      </c>
      <c r="G74" s="233">
        <v>24.7</v>
      </c>
      <c r="H74" s="233">
        <v>22.3</v>
      </c>
      <c r="I74" s="233">
        <v>22</v>
      </c>
      <c r="J74" s="91" t="s">
        <v>72</v>
      </c>
      <c r="K74" s="233">
        <v>25.8</v>
      </c>
      <c r="L74" s="233">
        <v>16.7</v>
      </c>
      <c r="M74" s="233">
        <v>19.7</v>
      </c>
      <c r="N74" s="233">
        <v>20.3</v>
      </c>
      <c r="O74" s="233">
        <v>19.5</v>
      </c>
      <c r="P74" s="233">
        <v>19.8</v>
      </c>
      <c r="Q74" s="233">
        <v>22.2</v>
      </c>
      <c r="R74" s="233">
        <v>19.6</v>
      </c>
      <c r="S74" s="233">
        <v>19.4</v>
      </c>
      <c r="T74" s="233">
        <v>22.7</v>
      </c>
      <c r="U74" s="233">
        <v>17.4</v>
      </c>
      <c r="V74" s="233">
        <v>18.4</v>
      </c>
      <c r="W74" s="233">
        <v>19.5</v>
      </c>
      <c r="X74" s="233">
        <v>18.9</v>
      </c>
      <c r="Y74" s="233">
        <v>21</v>
      </c>
      <c r="Z74" s="91" t="s">
        <v>72</v>
      </c>
      <c r="AA74" s="91" t="s">
        <v>72</v>
      </c>
      <c r="AB74" s="91" t="s">
        <v>72</v>
      </c>
      <c r="AC74" s="91" t="s">
        <v>72</v>
      </c>
      <c r="AD74" s="91" t="s">
        <v>72</v>
      </c>
      <c r="AE74" s="91" t="s">
        <v>72</v>
      </c>
      <c r="AF74" s="91" t="s">
        <v>72</v>
      </c>
      <c r="AG74" s="91" t="s">
        <v>72</v>
      </c>
      <c r="AH74" s="91" t="s">
        <v>72</v>
      </c>
      <c r="AI74" s="91" t="s">
        <v>72</v>
      </c>
      <c r="AJ74" s="91" t="s">
        <v>72</v>
      </c>
      <c r="AK74" s="91" t="s">
        <v>72</v>
      </c>
      <c r="AL74" s="91" t="s">
        <v>72</v>
      </c>
      <c r="AM74" s="91"/>
      <c r="AN74" s="91" t="s">
        <v>72</v>
      </c>
      <c r="AO74" s="91" t="s">
        <v>72</v>
      </c>
      <c r="AP74" s="138"/>
      <c r="AQ74" s="179"/>
      <c r="AR74" s="91"/>
    </row>
    <row r="75" spans="1:44" ht="11.25">
      <c r="A75" s="228" t="s">
        <v>275</v>
      </c>
      <c r="B75" s="229" t="s">
        <v>276</v>
      </c>
      <c r="C75" s="230">
        <v>26.9</v>
      </c>
      <c r="D75" s="230">
        <v>25.1</v>
      </c>
      <c r="E75" s="230">
        <v>25.8</v>
      </c>
      <c r="F75" s="230">
        <v>23.3</v>
      </c>
      <c r="G75" s="230">
        <v>20.5</v>
      </c>
      <c r="H75" s="230">
        <v>18.7</v>
      </c>
      <c r="I75" s="230">
        <v>14.5</v>
      </c>
      <c r="J75" s="87" t="s">
        <v>72</v>
      </c>
      <c r="K75" s="230">
        <v>14.6</v>
      </c>
      <c r="L75" s="230">
        <v>11.5</v>
      </c>
      <c r="M75" s="230">
        <v>14</v>
      </c>
      <c r="N75" s="230">
        <v>10.4</v>
      </c>
      <c r="O75" s="230">
        <v>10.3</v>
      </c>
      <c r="P75" s="230">
        <v>12.2</v>
      </c>
      <c r="Q75" s="230">
        <v>12</v>
      </c>
      <c r="R75" s="230">
        <v>11.2</v>
      </c>
      <c r="S75" s="230">
        <v>8.8</v>
      </c>
      <c r="T75" s="230">
        <v>9.3</v>
      </c>
      <c r="U75" s="230">
        <v>10.3</v>
      </c>
      <c r="V75" s="230">
        <v>10.4</v>
      </c>
      <c r="W75" s="230">
        <v>8.7</v>
      </c>
      <c r="X75" s="230">
        <v>8.9</v>
      </c>
      <c r="Y75" s="230">
        <v>9.5</v>
      </c>
      <c r="Z75" s="87" t="s">
        <v>72</v>
      </c>
      <c r="AA75" s="87" t="s">
        <v>72</v>
      </c>
      <c r="AB75" s="87" t="s">
        <v>72</v>
      </c>
      <c r="AC75" s="87" t="s">
        <v>72</v>
      </c>
      <c r="AD75" s="87" t="s">
        <v>72</v>
      </c>
      <c r="AE75" s="87" t="s">
        <v>72</v>
      </c>
      <c r="AF75" s="87" t="s">
        <v>72</v>
      </c>
      <c r="AG75" s="87" t="s">
        <v>72</v>
      </c>
      <c r="AH75" s="87" t="s">
        <v>72</v>
      </c>
      <c r="AI75" s="87" t="s">
        <v>72</v>
      </c>
      <c r="AJ75" s="87" t="s">
        <v>72</v>
      </c>
      <c r="AK75" s="87" t="s">
        <v>72</v>
      </c>
      <c r="AL75" s="87" t="s">
        <v>72</v>
      </c>
      <c r="AM75" s="87"/>
      <c r="AN75" s="87" t="s">
        <v>72</v>
      </c>
      <c r="AO75" s="87" t="s">
        <v>72</v>
      </c>
      <c r="AP75" s="231"/>
      <c r="AQ75" s="179"/>
      <c r="AR75" s="91"/>
    </row>
    <row r="76" spans="1:44" ht="11.25">
      <c r="A76" s="190"/>
      <c r="B76" s="234" t="s">
        <v>277</v>
      </c>
      <c r="C76" s="235">
        <v>27.4</v>
      </c>
      <c r="D76" s="235">
        <v>24.7</v>
      </c>
      <c r="E76" s="235">
        <v>27.2</v>
      </c>
      <c r="F76" s="235">
        <v>26.7</v>
      </c>
      <c r="G76" s="235">
        <v>25.8</v>
      </c>
      <c r="H76" s="235">
        <v>23.9</v>
      </c>
      <c r="I76" s="235">
        <v>24.9</v>
      </c>
      <c r="J76" s="130" t="s">
        <v>72</v>
      </c>
      <c r="K76" s="235">
        <v>24.7</v>
      </c>
      <c r="L76" s="235">
        <v>20</v>
      </c>
      <c r="M76" s="235">
        <v>19.7</v>
      </c>
      <c r="N76" s="235">
        <v>18.7</v>
      </c>
      <c r="O76" s="235">
        <v>20.8</v>
      </c>
      <c r="P76" s="235">
        <v>17.2</v>
      </c>
      <c r="Q76" s="235">
        <v>20.4</v>
      </c>
      <c r="R76" s="235">
        <v>17.7</v>
      </c>
      <c r="S76" s="235">
        <v>16.6</v>
      </c>
      <c r="T76" s="235">
        <v>16.4</v>
      </c>
      <c r="U76" s="235">
        <v>19</v>
      </c>
      <c r="V76" s="235">
        <v>16.9</v>
      </c>
      <c r="W76" s="235">
        <v>14.5</v>
      </c>
      <c r="X76" s="235">
        <v>15.5</v>
      </c>
      <c r="Y76" s="235">
        <v>15.9</v>
      </c>
      <c r="Z76" s="130" t="s">
        <v>72</v>
      </c>
      <c r="AA76" s="130" t="s">
        <v>72</v>
      </c>
      <c r="AB76" s="130" t="s">
        <v>72</v>
      </c>
      <c r="AC76" s="130" t="s">
        <v>72</v>
      </c>
      <c r="AD76" s="130" t="s">
        <v>72</v>
      </c>
      <c r="AE76" s="130" t="s">
        <v>72</v>
      </c>
      <c r="AF76" s="130" t="s">
        <v>72</v>
      </c>
      <c r="AG76" s="130" t="s">
        <v>72</v>
      </c>
      <c r="AH76" s="130" t="s">
        <v>72</v>
      </c>
      <c r="AI76" s="130" t="s">
        <v>72</v>
      </c>
      <c r="AJ76" s="130" t="s">
        <v>72</v>
      </c>
      <c r="AK76" s="130" t="s">
        <v>72</v>
      </c>
      <c r="AL76" s="130" t="s">
        <v>72</v>
      </c>
      <c r="AM76" s="130"/>
      <c r="AN76" s="130" t="s">
        <v>72</v>
      </c>
      <c r="AO76" s="130" t="s">
        <v>72</v>
      </c>
      <c r="AP76" s="131"/>
      <c r="AQ76" s="179"/>
      <c r="AR76" s="91"/>
    </row>
    <row r="77" spans="1:44" ht="11.25">
      <c r="A77" s="190" t="s">
        <v>278</v>
      </c>
      <c r="B77" s="234"/>
      <c r="C77" s="235">
        <v>35.3</v>
      </c>
      <c r="D77" s="235">
        <v>32</v>
      </c>
      <c r="E77" s="235">
        <v>29.1</v>
      </c>
      <c r="F77" s="235">
        <v>29.6</v>
      </c>
      <c r="G77" s="235">
        <v>28.7</v>
      </c>
      <c r="H77" s="235">
        <v>29.9</v>
      </c>
      <c r="I77" s="235">
        <v>28.6</v>
      </c>
      <c r="J77" s="130" t="s">
        <v>72</v>
      </c>
      <c r="K77" s="235">
        <v>26.9</v>
      </c>
      <c r="L77" s="235">
        <v>29.7</v>
      </c>
      <c r="M77" s="235">
        <v>29.6</v>
      </c>
      <c r="N77" s="235">
        <v>26.5</v>
      </c>
      <c r="O77" s="235">
        <v>24.6</v>
      </c>
      <c r="P77" s="235">
        <v>25.5</v>
      </c>
      <c r="Q77" s="235">
        <v>29.3</v>
      </c>
      <c r="R77" s="235">
        <v>25.2</v>
      </c>
      <c r="S77" s="235">
        <v>21.3</v>
      </c>
      <c r="T77" s="235">
        <v>24.3</v>
      </c>
      <c r="U77" s="235">
        <v>27.8</v>
      </c>
      <c r="V77" s="235">
        <v>30.5</v>
      </c>
      <c r="W77" s="235">
        <v>27</v>
      </c>
      <c r="X77" s="235">
        <v>27.5</v>
      </c>
      <c r="Y77" s="235">
        <v>28.6</v>
      </c>
      <c r="Z77" s="130" t="s">
        <v>72</v>
      </c>
      <c r="AA77" s="130" t="s">
        <v>72</v>
      </c>
      <c r="AB77" s="130" t="s">
        <v>72</v>
      </c>
      <c r="AC77" s="130" t="s">
        <v>72</v>
      </c>
      <c r="AD77" s="130" t="s">
        <v>72</v>
      </c>
      <c r="AE77" s="130" t="s">
        <v>72</v>
      </c>
      <c r="AF77" s="130" t="s">
        <v>72</v>
      </c>
      <c r="AG77" s="130" t="s">
        <v>72</v>
      </c>
      <c r="AH77" s="130" t="s">
        <v>72</v>
      </c>
      <c r="AI77" s="130" t="s">
        <v>72</v>
      </c>
      <c r="AJ77" s="130" t="s">
        <v>72</v>
      </c>
      <c r="AK77" s="130" t="s">
        <v>72</v>
      </c>
      <c r="AL77" s="130" t="s">
        <v>72</v>
      </c>
      <c r="AM77" s="130"/>
      <c r="AN77" s="130" t="s">
        <v>72</v>
      </c>
      <c r="AO77" s="130" t="s">
        <v>72</v>
      </c>
      <c r="AP77" s="131"/>
      <c r="AQ77" s="179"/>
      <c r="AR77" s="91"/>
    </row>
    <row r="78" spans="1:44" ht="11.25">
      <c r="A78"/>
      <c r="B78" s="193"/>
      <c r="C78" s="233"/>
      <c r="D78" s="233"/>
      <c r="E78" s="233"/>
      <c r="F78" s="233"/>
      <c r="G78" s="233"/>
      <c r="H78" s="233"/>
      <c r="I78" s="233"/>
      <c r="J78" s="91"/>
      <c r="K78" s="233"/>
      <c r="L78" s="233"/>
      <c r="M78" s="233"/>
      <c r="N78" s="233"/>
      <c r="O78" s="233"/>
      <c r="P78" s="233"/>
      <c r="Q78" s="233"/>
      <c r="R78" s="233"/>
      <c r="S78" s="233"/>
      <c r="T78" s="233"/>
      <c r="U78" s="233"/>
      <c r="V78" s="233"/>
      <c r="W78" s="233"/>
      <c r="X78" s="233"/>
      <c r="Y78" s="233"/>
      <c r="Z78" s="91"/>
      <c r="AA78" s="91"/>
      <c r="AB78" s="91"/>
      <c r="AC78" s="91"/>
      <c r="AD78" s="91"/>
      <c r="AE78" s="91"/>
      <c r="AF78" s="91"/>
      <c r="AG78" s="91"/>
      <c r="AH78" s="91"/>
      <c r="AI78" s="91"/>
      <c r="AJ78" s="91"/>
      <c r="AK78" s="91"/>
      <c r="AL78" s="91"/>
      <c r="AM78" s="91"/>
      <c r="AN78" s="91"/>
      <c r="AO78" s="179"/>
      <c r="AP78" s="91"/>
      <c r="AQ78" s="179"/>
      <c r="AR78" s="91"/>
    </row>
    <row r="79" spans="1:44" ht="11.25">
      <c r="A79" s="236" t="s">
        <v>279</v>
      </c>
      <c r="B79" s="193"/>
      <c r="C79" s="233"/>
      <c r="D79" s="233"/>
      <c r="E79" s="233"/>
      <c r="F79" s="233"/>
      <c r="G79" s="233"/>
      <c r="H79" s="233"/>
      <c r="I79" s="233"/>
      <c r="J79" s="91"/>
      <c r="K79" s="233"/>
      <c r="L79" s="233"/>
      <c r="M79" s="233"/>
      <c r="N79" s="233"/>
      <c r="O79" s="233"/>
      <c r="P79" s="233"/>
      <c r="Q79" s="233"/>
      <c r="R79" s="233"/>
      <c r="S79" s="233"/>
      <c r="T79" s="233"/>
      <c r="U79" s="233"/>
      <c r="V79" s="233"/>
      <c r="W79" s="233"/>
      <c r="X79" s="233"/>
      <c r="Y79" s="233"/>
      <c r="Z79" s="91"/>
      <c r="AA79" s="91"/>
      <c r="AB79" s="91"/>
      <c r="AC79" s="91"/>
      <c r="AD79" s="91"/>
      <c r="AE79" s="91"/>
      <c r="AF79" s="91"/>
      <c r="AG79" s="91"/>
      <c r="AH79" s="91"/>
      <c r="AI79" s="91"/>
      <c r="AJ79" s="91"/>
      <c r="AK79" s="91"/>
      <c r="AL79" s="91"/>
      <c r="AM79" s="91"/>
      <c r="AN79" s="91"/>
      <c r="AO79" s="179"/>
      <c r="AP79" s="91"/>
      <c r="AQ79" s="179"/>
      <c r="AR79" s="91"/>
    </row>
    <row r="80" spans="1:44" ht="11.25">
      <c r="A80" s="236" t="s">
        <v>280</v>
      </c>
      <c r="AC80" s="91"/>
      <c r="AD80" s="91"/>
      <c r="AE80" s="91"/>
      <c r="AF80" s="91"/>
      <c r="AG80" s="91"/>
      <c r="AH80" s="91"/>
      <c r="AI80" s="91"/>
      <c r="AJ80" s="91"/>
      <c r="AK80" s="91"/>
      <c r="AL80" s="91"/>
      <c r="AM80" s="91"/>
      <c r="AN80" s="91"/>
      <c r="AO80" s="179"/>
      <c r="AP80" s="237"/>
      <c r="AQ80" s="179"/>
      <c r="AR80" s="179"/>
    </row>
    <row r="81" ht="11.25">
      <c r="A81" s="236" t="s">
        <v>281</v>
      </c>
    </row>
    <row r="82" spans="1:2" ht="11.25">
      <c r="A82" s="238" t="s">
        <v>511</v>
      </c>
      <c r="B82" s="51"/>
    </row>
  </sheetData>
  <sheetProtection selectLockedCells="1" selectUnlockedCells="1"/>
  <mergeCells count="6">
    <mergeCell ref="A14:B14"/>
    <mergeCell ref="A51:B51"/>
    <mergeCell ref="A59:B59"/>
    <mergeCell ref="A61:B61"/>
    <mergeCell ref="A67:B67"/>
    <mergeCell ref="A68:B68"/>
  </mergeCells>
  <hyperlinks>
    <hyperlink ref="B4" location="nav" display="I – NAVIRES DE COMMERCE ENTRÉS"/>
    <hyperlink ref="B5" location="mar" display="II – MARCHANDISES (non compris pêche et avitaillement) (milliers de tonnes)"/>
    <hyperlink ref="B6" location="pas" display="III – PASSAGERS EMBARQUÉS ET DEBARQUÉS (services côtiers non compris) (en milliers)"/>
    <hyperlink ref="B7" location="par" display="IV – PART DU PAVILLON FRANÇAIS DANS LE TRAFIC DES PORTS FRANÇAIS (%)"/>
  </hyperlink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12" defaultRowHeight="11.25"/>
  <cols>
    <col min="1" max="1" width="18.33203125" style="6" customWidth="1"/>
    <col min="2" max="3" width="11.16015625" style="6" customWidth="1"/>
    <col min="4" max="16384" width="12" style="6" customWidth="1"/>
  </cols>
  <sheetData>
    <row r="1" spans="1:2" ht="12.75">
      <c r="A1" s="81" t="s">
        <v>282</v>
      </c>
      <c r="B1" s="239"/>
    </row>
    <row r="2" spans="1:2" ht="11.25">
      <c r="A2" s="240" t="s">
        <v>283</v>
      </c>
      <c r="B2" s="240"/>
    </row>
    <row r="3" ht="11.25">
      <c r="M3" s="8" t="s">
        <v>284</v>
      </c>
    </row>
    <row r="4" spans="1:13" ht="11.25">
      <c r="A4" s="241" t="s">
        <v>285</v>
      </c>
      <c r="B4" s="242"/>
      <c r="C4" s="176">
        <v>2009</v>
      </c>
      <c r="D4" s="177">
        <v>2010</v>
      </c>
      <c r="E4" s="177">
        <v>2011</v>
      </c>
      <c r="F4" s="177">
        <v>2012</v>
      </c>
      <c r="G4" s="177">
        <v>2013</v>
      </c>
      <c r="H4" s="177">
        <v>2014</v>
      </c>
      <c r="I4" s="177">
        <v>2015</v>
      </c>
      <c r="J4" s="177">
        <v>2016</v>
      </c>
      <c r="K4" s="177">
        <v>2017</v>
      </c>
      <c r="L4" s="177">
        <v>2018</v>
      </c>
      <c r="M4" s="243" t="s">
        <v>517</v>
      </c>
    </row>
    <row r="5" spans="1:13" ht="11.25">
      <c r="A5" s="244" t="s">
        <v>287</v>
      </c>
      <c r="B5" s="245"/>
      <c r="C5" s="246"/>
      <c r="D5" s="246"/>
      <c r="E5" s="246"/>
      <c r="F5" s="246"/>
      <c r="G5" s="246"/>
      <c r="H5" s="246"/>
      <c r="I5" s="246"/>
      <c r="J5" s="246"/>
      <c r="K5" s="246"/>
      <c r="L5" s="246"/>
      <c r="M5" s="247"/>
    </row>
    <row r="6" spans="1:13" s="59" customFormat="1" ht="11.25">
      <c r="A6" s="248" t="s">
        <v>288</v>
      </c>
      <c r="B6" s="249"/>
      <c r="C6" s="189">
        <v>134196.218</v>
      </c>
      <c r="D6" s="189">
        <v>126586.359</v>
      </c>
      <c r="E6" s="189">
        <v>128601</v>
      </c>
      <c r="F6" s="189">
        <v>117173</v>
      </c>
      <c r="G6" s="189">
        <v>108887.905</v>
      </c>
      <c r="H6" s="189">
        <v>106086.985</v>
      </c>
      <c r="I6" s="189">
        <v>107775</v>
      </c>
      <c r="J6" s="189">
        <v>107120</v>
      </c>
      <c r="K6" s="189">
        <v>109546</v>
      </c>
      <c r="L6" s="189">
        <v>110832</v>
      </c>
      <c r="M6" s="201">
        <v>113943</v>
      </c>
    </row>
    <row r="7" spans="1:13" ht="11.25">
      <c r="A7" s="250"/>
      <c r="B7" s="203" t="s">
        <v>289</v>
      </c>
      <c r="C7" s="91">
        <v>81418.453</v>
      </c>
      <c r="D7" s="91">
        <v>72995.818</v>
      </c>
      <c r="E7" s="91">
        <v>73871.497</v>
      </c>
      <c r="F7" s="91">
        <v>63380</v>
      </c>
      <c r="G7" s="91">
        <v>58683.687</v>
      </c>
      <c r="H7" s="91">
        <v>57151</v>
      </c>
      <c r="I7" s="91">
        <v>59194</v>
      </c>
      <c r="J7" s="91">
        <v>58094</v>
      </c>
      <c r="K7" s="91">
        <v>59592</v>
      </c>
      <c r="L7" s="91">
        <v>56133.7</v>
      </c>
      <c r="M7" s="204">
        <v>50886</v>
      </c>
    </row>
    <row r="8" spans="1:13" ht="11.25">
      <c r="A8" s="250"/>
      <c r="B8" s="203" t="s">
        <v>290</v>
      </c>
      <c r="C8" s="91">
        <v>33323.313</v>
      </c>
      <c r="D8" s="91">
        <v>33226.376</v>
      </c>
      <c r="E8" s="91">
        <v>33586</v>
      </c>
      <c r="F8" s="91">
        <v>36288</v>
      </c>
      <c r="G8" s="91">
        <v>34654.822</v>
      </c>
      <c r="H8" s="91">
        <v>34773.267</v>
      </c>
      <c r="I8" s="91">
        <v>33864</v>
      </c>
      <c r="J8" s="91">
        <v>33095</v>
      </c>
      <c r="K8" s="91">
        <v>32481</v>
      </c>
      <c r="L8" s="91">
        <v>33677</v>
      </c>
      <c r="M8" s="204">
        <v>36020</v>
      </c>
    </row>
    <row r="9" spans="1:13" s="59" customFormat="1" ht="11.25">
      <c r="A9" s="248" t="s">
        <v>291</v>
      </c>
      <c r="B9" s="251"/>
      <c r="C9" s="189">
        <v>41253.898</v>
      </c>
      <c r="D9" s="189">
        <v>48946.962</v>
      </c>
      <c r="E9" s="189">
        <v>49119</v>
      </c>
      <c r="F9" s="189">
        <v>51448</v>
      </c>
      <c r="G9" s="189">
        <v>52127</v>
      </c>
      <c r="H9" s="189">
        <v>51172</v>
      </c>
      <c r="I9" s="189">
        <v>47740</v>
      </c>
      <c r="J9" s="189">
        <v>47519</v>
      </c>
      <c r="K9" s="189">
        <v>54102</v>
      </c>
      <c r="L9" s="189">
        <v>52408.5</v>
      </c>
      <c r="M9" s="201">
        <v>47906</v>
      </c>
    </row>
    <row r="10" spans="1:13" ht="11.25">
      <c r="A10" s="250"/>
      <c r="B10" s="203" t="s">
        <v>292</v>
      </c>
      <c r="C10" s="91">
        <v>127.93</v>
      </c>
      <c r="D10" s="91">
        <v>378.73</v>
      </c>
      <c r="E10" s="91">
        <v>555</v>
      </c>
      <c r="F10" s="91">
        <v>192</v>
      </c>
      <c r="G10" s="91">
        <v>564</v>
      </c>
      <c r="H10" s="91">
        <v>350.136</v>
      </c>
      <c r="I10" s="91">
        <v>325</v>
      </c>
      <c r="J10" s="91">
        <v>662</v>
      </c>
      <c r="K10" s="91">
        <v>620</v>
      </c>
      <c r="L10" s="91">
        <v>346.8</v>
      </c>
      <c r="M10" s="204">
        <v>860</v>
      </c>
    </row>
    <row r="11" spans="1:13" ht="11.25">
      <c r="A11" s="250"/>
      <c r="B11" s="203" t="s">
        <v>293</v>
      </c>
      <c r="C11" s="91">
        <v>12490.979</v>
      </c>
      <c r="D11" s="91">
        <v>13720.722</v>
      </c>
      <c r="E11" s="91">
        <v>11913</v>
      </c>
      <c r="F11" s="91">
        <v>13972</v>
      </c>
      <c r="G11" s="91">
        <v>14082.959</v>
      </c>
      <c r="H11" s="91">
        <v>10568.102</v>
      </c>
      <c r="I11" s="91">
        <v>11127.422</v>
      </c>
      <c r="J11" s="91">
        <v>10212</v>
      </c>
      <c r="K11" s="91">
        <v>12195</v>
      </c>
      <c r="L11" s="91">
        <v>11278</v>
      </c>
      <c r="M11" s="204">
        <v>8675</v>
      </c>
    </row>
    <row r="12" spans="1:13" ht="11.25">
      <c r="A12" s="250"/>
      <c r="B12" s="203" t="s">
        <v>294</v>
      </c>
      <c r="C12" s="91">
        <v>12866.324</v>
      </c>
      <c r="D12" s="91">
        <v>17606.913</v>
      </c>
      <c r="E12" s="91">
        <v>17243.563</v>
      </c>
      <c r="F12" s="91">
        <v>17575</v>
      </c>
      <c r="G12" s="91">
        <v>17803.521</v>
      </c>
      <c r="H12" s="91">
        <v>20568.208</v>
      </c>
      <c r="I12" s="91">
        <v>18109.711</v>
      </c>
      <c r="J12" s="91">
        <v>17719</v>
      </c>
      <c r="K12" s="91">
        <v>20618</v>
      </c>
      <c r="L12" s="91">
        <v>21105.2</v>
      </c>
      <c r="M12" s="204">
        <v>18727</v>
      </c>
    </row>
    <row r="13" spans="1:13" s="59" customFormat="1" ht="11.25">
      <c r="A13" s="248" t="s">
        <v>295</v>
      </c>
      <c r="B13" s="251"/>
      <c r="C13" s="189">
        <v>50782.876</v>
      </c>
      <c r="D13" s="189">
        <v>51708.204</v>
      </c>
      <c r="E13" s="189">
        <v>53029</v>
      </c>
      <c r="F13" s="189">
        <v>51231</v>
      </c>
      <c r="G13" s="189">
        <v>55733</v>
      </c>
      <c r="H13" s="189">
        <v>57768</v>
      </c>
      <c r="I13" s="189">
        <v>57946</v>
      </c>
      <c r="J13" s="189">
        <v>58592</v>
      </c>
      <c r="K13" s="189">
        <v>65411</v>
      </c>
      <c r="L13" s="189">
        <v>63848</v>
      </c>
      <c r="M13" s="201">
        <v>61577</v>
      </c>
    </row>
    <row r="14" spans="1:13" ht="11.25">
      <c r="A14" s="250"/>
      <c r="B14" s="203" t="s">
        <v>296</v>
      </c>
      <c r="C14" s="91">
        <v>15814.843</v>
      </c>
      <c r="D14" s="91">
        <v>16865.335</v>
      </c>
      <c r="E14" s="91">
        <v>16513.71</v>
      </c>
      <c r="F14" s="91">
        <v>16809</v>
      </c>
      <c r="G14" s="91">
        <v>18322.65</v>
      </c>
      <c r="H14" s="91">
        <v>18983.157</v>
      </c>
      <c r="I14" s="91">
        <v>18815</v>
      </c>
      <c r="J14" s="91">
        <v>18791</v>
      </c>
      <c r="K14" s="91">
        <v>21273</v>
      </c>
      <c r="L14" s="91">
        <v>21657</v>
      </c>
      <c r="M14" s="204">
        <v>21653</v>
      </c>
    </row>
    <row r="15" spans="1:13" ht="11.25">
      <c r="A15" s="250"/>
      <c r="B15" s="203" t="s">
        <v>297</v>
      </c>
      <c r="C15" s="91">
        <v>32330.937</v>
      </c>
      <c r="D15" s="91">
        <v>31062.455</v>
      </c>
      <c r="E15" s="91">
        <v>32721</v>
      </c>
      <c r="F15" s="91">
        <v>31220</v>
      </c>
      <c r="G15" s="91">
        <v>34034</v>
      </c>
      <c r="H15" s="91">
        <v>35467</v>
      </c>
      <c r="I15" s="91">
        <v>35797</v>
      </c>
      <c r="J15" s="91">
        <v>36455</v>
      </c>
      <c r="K15" s="91">
        <v>41106</v>
      </c>
      <c r="L15" s="91">
        <v>39392</v>
      </c>
      <c r="M15" s="204">
        <v>37510</v>
      </c>
    </row>
    <row r="16" spans="1:13" ht="11.25">
      <c r="A16" s="252" t="s">
        <v>15</v>
      </c>
      <c r="B16" s="253"/>
      <c r="C16" s="96">
        <v>226232.99199999997</v>
      </c>
      <c r="D16" s="96">
        <v>227241.525</v>
      </c>
      <c r="E16" s="96">
        <v>230749</v>
      </c>
      <c r="F16" s="96">
        <v>219852</v>
      </c>
      <c r="G16" s="96">
        <v>216748</v>
      </c>
      <c r="H16" s="96">
        <v>215027</v>
      </c>
      <c r="I16" s="96">
        <v>213461.165</v>
      </c>
      <c r="J16" s="96">
        <v>213231</v>
      </c>
      <c r="K16" s="96">
        <v>229059</v>
      </c>
      <c r="L16" s="96">
        <f>L6+L9+L13</f>
        <v>227088.5</v>
      </c>
      <c r="M16" s="254">
        <f>M6+M9+M13</f>
        <v>223426</v>
      </c>
    </row>
    <row r="17" spans="1:13" ht="11.25">
      <c r="A17" s="255" t="s">
        <v>298</v>
      </c>
      <c r="B17" s="256"/>
      <c r="C17" s="257"/>
      <c r="D17" s="257"/>
      <c r="E17" s="257"/>
      <c r="F17" s="257"/>
      <c r="G17" s="257"/>
      <c r="H17" s="257"/>
      <c r="I17" s="257"/>
      <c r="J17" s="257"/>
      <c r="K17" s="257"/>
      <c r="L17" s="257"/>
      <c r="M17" s="204"/>
    </row>
    <row r="18" spans="1:13" s="59" customFormat="1" ht="11.25">
      <c r="A18" s="248" t="s">
        <v>288</v>
      </c>
      <c r="B18" s="251"/>
      <c r="C18" s="189">
        <v>2503.072</v>
      </c>
      <c r="D18" s="189">
        <v>2539.828</v>
      </c>
      <c r="E18" s="189">
        <v>2665</v>
      </c>
      <c r="F18" s="189">
        <v>2667</v>
      </c>
      <c r="G18" s="189">
        <v>2533</v>
      </c>
      <c r="H18" s="189">
        <v>2727.065</v>
      </c>
      <c r="I18" s="189">
        <v>2892.494</v>
      </c>
      <c r="J18" s="189">
        <v>2875</v>
      </c>
      <c r="K18" s="189">
        <v>2778</v>
      </c>
      <c r="L18" s="189">
        <v>2721</v>
      </c>
      <c r="M18" s="201">
        <v>2814</v>
      </c>
    </row>
    <row r="19" spans="1:13" ht="11.25">
      <c r="A19" s="250"/>
      <c r="B19" s="203" t="s">
        <v>289</v>
      </c>
      <c r="C19" s="91">
        <v>611.841</v>
      </c>
      <c r="D19" s="91">
        <v>718.937</v>
      </c>
      <c r="E19" s="91">
        <v>551.543</v>
      </c>
      <c r="F19" s="91">
        <v>699</v>
      </c>
      <c r="G19" s="91">
        <v>477.319</v>
      </c>
      <c r="H19" s="91">
        <v>636.962</v>
      </c>
      <c r="I19" s="91">
        <v>629.836</v>
      </c>
      <c r="J19" s="91">
        <v>627</v>
      </c>
      <c r="K19" s="91">
        <v>462</v>
      </c>
      <c r="L19" s="91">
        <v>382.6</v>
      </c>
      <c r="M19" s="204">
        <v>453</v>
      </c>
    </row>
    <row r="20" spans="1:13" ht="11.25">
      <c r="A20" s="250"/>
      <c r="B20" s="203" t="s">
        <v>290</v>
      </c>
      <c r="C20" s="91">
        <v>1818.296</v>
      </c>
      <c r="D20" s="91">
        <v>1759.179</v>
      </c>
      <c r="E20" s="91">
        <v>2083</v>
      </c>
      <c r="F20" s="91">
        <v>1944</v>
      </c>
      <c r="G20" s="91">
        <v>1794.292</v>
      </c>
      <c r="H20" s="91">
        <v>1835</v>
      </c>
      <c r="I20" s="91">
        <v>1970</v>
      </c>
      <c r="J20" s="91">
        <v>1626</v>
      </c>
      <c r="K20" s="91">
        <v>1577</v>
      </c>
      <c r="L20" s="91">
        <v>1644.4</v>
      </c>
      <c r="M20" s="204">
        <v>1636</v>
      </c>
    </row>
    <row r="21" spans="1:13" s="59" customFormat="1" ht="11.25">
      <c r="A21" s="248" t="s">
        <v>291</v>
      </c>
      <c r="B21" s="251"/>
      <c r="C21" s="189">
        <v>2124.452</v>
      </c>
      <c r="D21" s="189">
        <v>2241.089</v>
      </c>
      <c r="E21" s="189">
        <v>2535</v>
      </c>
      <c r="F21" s="189">
        <v>2450</v>
      </c>
      <c r="G21" s="189">
        <v>2374</v>
      </c>
      <c r="H21" s="189">
        <v>2231.896</v>
      </c>
      <c r="I21" s="189">
        <v>2224.253</v>
      </c>
      <c r="J21" s="189">
        <v>2217</v>
      </c>
      <c r="K21" s="189">
        <v>2096</v>
      </c>
      <c r="L21" s="189">
        <v>2134</v>
      </c>
      <c r="M21" s="201">
        <v>2194</v>
      </c>
    </row>
    <row r="22" spans="1:13" ht="11.25">
      <c r="A22" s="250"/>
      <c r="B22" s="203" t="s">
        <v>292</v>
      </c>
      <c r="C22" s="91">
        <v>283.574</v>
      </c>
      <c r="D22" s="91">
        <v>259.686</v>
      </c>
      <c r="E22" s="91">
        <v>263.222</v>
      </c>
      <c r="F22" s="91">
        <v>266</v>
      </c>
      <c r="G22" s="91">
        <v>285.3</v>
      </c>
      <c r="H22" s="91">
        <v>305.368</v>
      </c>
      <c r="I22" s="91">
        <v>329.537</v>
      </c>
      <c r="J22" s="91">
        <v>260</v>
      </c>
      <c r="K22" s="91">
        <v>266</v>
      </c>
      <c r="L22" s="91">
        <v>268.7</v>
      </c>
      <c r="M22" s="204">
        <v>274</v>
      </c>
    </row>
    <row r="23" spans="1:13" ht="11.25">
      <c r="A23" s="250"/>
      <c r="B23" s="203" t="s">
        <v>293</v>
      </c>
      <c r="C23" s="91">
        <v>714.579</v>
      </c>
      <c r="D23" s="91">
        <v>848.047</v>
      </c>
      <c r="E23" s="91">
        <v>1044.819</v>
      </c>
      <c r="F23" s="91">
        <v>970</v>
      </c>
      <c r="G23" s="91">
        <v>945.968</v>
      </c>
      <c r="H23" s="91">
        <v>888.94</v>
      </c>
      <c r="I23" s="91">
        <v>866.467</v>
      </c>
      <c r="J23" s="91">
        <v>870</v>
      </c>
      <c r="K23" s="91">
        <v>833</v>
      </c>
      <c r="L23" s="91">
        <v>820</v>
      </c>
      <c r="M23" s="204">
        <v>749</v>
      </c>
    </row>
    <row r="24" spans="1:13" ht="11.25">
      <c r="A24" s="250"/>
      <c r="B24" s="203" t="s">
        <v>294</v>
      </c>
      <c r="C24" s="91">
        <v>535.503</v>
      </c>
      <c r="D24" s="91">
        <v>515.138</v>
      </c>
      <c r="E24" s="91">
        <v>592.606</v>
      </c>
      <c r="F24" s="91">
        <v>597</v>
      </c>
      <c r="G24" s="91">
        <v>626.656</v>
      </c>
      <c r="H24" s="91">
        <v>574.994</v>
      </c>
      <c r="I24" s="91">
        <v>540.776</v>
      </c>
      <c r="J24" s="91">
        <v>615</v>
      </c>
      <c r="K24" s="91">
        <v>502</v>
      </c>
      <c r="L24" s="91">
        <v>522.2</v>
      </c>
      <c r="M24" s="204">
        <v>636</v>
      </c>
    </row>
    <row r="25" spans="1:13" s="59" customFormat="1" ht="11.25">
      <c r="A25" s="248" t="s">
        <v>295</v>
      </c>
      <c r="B25" s="251"/>
      <c r="C25" s="189">
        <v>3177.5</v>
      </c>
      <c r="D25" s="189">
        <v>3460.356</v>
      </c>
      <c r="E25" s="189">
        <v>3757</v>
      </c>
      <c r="F25" s="189">
        <v>4061</v>
      </c>
      <c r="G25" s="189">
        <v>3846</v>
      </c>
      <c r="H25" s="189">
        <v>4136.634</v>
      </c>
      <c r="I25" s="189">
        <v>4258.362</v>
      </c>
      <c r="J25" s="189">
        <v>4398</v>
      </c>
      <c r="K25" s="189">
        <v>4849</v>
      </c>
      <c r="L25" s="189">
        <v>4838</v>
      </c>
      <c r="M25" s="201">
        <v>4892</v>
      </c>
    </row>
    <row r="26" spans="1:13" ht="11.25">
      <c r="A26" s="250"/>
      <c r="B26" s="203" t="s">
        <v>296</v>
      </c>
      <c r="C26" s="91">
        <v>2973.476</v>
      </c>
      <c r="D26" s="91">
        <v>3235.142</v>
      </c>
      <c r="E26" s="91">
        <v>3500</v>
      </c>
      <c r="F26" s="91">
        <v>3590</v>
      </c>
      <c r="G26" s="91">
        <v>3554</v>
      </c>
      <c r="H26" s="91">
        <v>3849.126</v>
      </c>
      <c r="I26" s="91">
        <v>3954.898</v>
      </c>
      <c r="J26" s="91">
        <v>4111</v>
      </c>
      <c r="K26" s="91">
        <v>4516</v>
      </c>
      <c r="L26" s="91">
        <v>4522.3</v>
      </c>
      <c r="M26" s="204">
        <v>4622</v>
      </c>
    </row>
    <row r="27" spans="1:13" ht="11.25">
      <c r="A27" s="250"/>
      <c r="B27" s="203" t="s">
        <v>297</v>
      </c>
      <c r="C27" s="91">
        <v>42.412</v>
      </c>
      <c r="D27" s="91">
        <v>44.54</v>
      </c>
      <c r="E27" s="91">
        <v>66</v>
      </c>
      <c r="F27" s="91">
        <v>396</v>
      </c>
      <c r="G27" s="91">
        <v>151</v>
      </c>
      <c r="H27" s="91">
        <v>143.908</v>
      </c>
      <c r="I27" s="91">
        <v>170.895</v>
      </c>
      <c r="J27" s="91">
        <v>181</v>
      </c>
      <c r="K27" s="91">
        <v>233</v>
      </c>
      <c r="L27" s="91">
        <v>255</v>
      </c>
      <c r="M27" s="204">
        <v>227</v>
      </c>
    </row>
    <row r="28" spans="1:13" ht="11.25">
      <c r="A28" s="252" t="s">
        <v>15</v>
      </c>
      <c r="B28" s="253"/>
      <c r="C28" s="96">
        <v>7805.024</v>
      </c>
      <c r="D28" s="96">
        <v>8241.273</v>
      </c>
      <c r="E28" s="96">
        <v>8957</v>
      </c>
      <c r="F28" s="96">
        <v>9178</v>
      </c>
      <c r="G28" s="96">
        <v>8753</v>
      </c>
      <c r="H28" s="96">
        <v>9095.595</v>
      </c>
      <c r="I28" s="96">
        <v>9375.109</v>
      </c>
      <c r="J28" s="96">
        <v>9490</v>
      </c>
      <c r="K28" s="96">
        <v>9723</v>
      </c>
      <c r="L28" s="96">
        <f>L18+L21+L25</f>
        <v>9693</v>
      </c>
      <c r="M28" s="254">
        <f>M18+M21+M25</f>
        <v>9900</v>
      </c>
    </row>
    <row r="29" spans="1:13" ht="11.25">
      <c r="A29" s="255" t="s">
        <v>299</v>
      </c>
      <c r="B29" s="256"/>
      <c r="C29" s="257"/>
      <c r="D29" s="257"/>
      <c r="E29" s="257"/>
      <c r="F29" s="257"/>
      <c r="G29" s="257"/>
      <c r="H29" s="257"/>
      <c r="I29" s="257"/>
      <c r="J29" s="257"/>
      <c r="K29" s="257"/>
      <c r="L29" s="257"/>
      <c r="M29" s="204"/>
    </row>
    <row r="30" spans="1:13" s="59" customFormat="1" ht="11.25">
      <c r="A30" s="248" t="s">
        <v>288</v>
      </c>
      <c r="B30" s="251"/>
      <c r="C30" s="189">
        <v>136699.28999999998</v>
      </c>
      <c r="D30" s="189">
        <v>129126.18699999999</v>
      </c>
      <c r="E30" s="189">
        <v>131266</v>
      </c>
      <c r="F30" s="189">
        <v>119840</v>
      </c>
      <c r="G30" s="189">
        <v>111420.905</v>
      </c>
      <c r="H30" s="189">
        <v>108814.05</v>
      </c>
      <c r="I30" s="189">
        <v>110667.494</v>
      </c>
      <c r="J30" s="189">
        <v>109995</v>
      </c>
      <c r="K30" s="189">
        <v>112324</v>
      </c>
      <c r="L30" s="189">
        <f aca="true" t="shared" si="0" ref="L30:L40">L6+L18</f>
        <v>113553</v>
      </c>
      <c r="M30" s="258">
        <f aca="true" t="shared" si="1" ref="M30:M40">M6+M18</f>
        <v>116757</v>
      </c>
    </row>
    <row r="31" spans="1:13" ht="11.25">
      <c r="A31" s="250"/>
      <c r="B31" s="203" t="s">
        <v>289</v>
      </c>
      <c r="C31" s="91">
        <v>82030.294</v>
      </c>
      <c r="D31" s="91">
        <v>73714.755</v>
      </c>
      <c r="E31" s="91">
        <v>74423.04000000001</v>
      </c>
      <c r="F31" s="91">
        <v>64079</v>
      </c>
      <c r="G31" s="91">
        <v>59161.006</v>
      </c>
      <c r="H31" s="91">
        <v>57787.962</v>
      </c>
      <c r="I31" s="91">
        <v>59823.836</v>
      </c>
      <c r="J31" s="91">
        <v>58721</v>
      </c>
      <c r="K31" s="91">
        <v>60054</v>
      </c>
      <c r="L31" s="91">
        <f t="shared" si="0"/>
        <v>56516.299999999996</v>
      </c>
      <c r="M31" s="138">
        <f t="shared" si="1"/>
        <v>51339</v>
      </c>
    </row>
    <row r="32" spans="1:13" ht="11.25">
      <c r="A32" s="250"/>
      <c r="B32" s="203" t="s">
        <v>290</v>
      </c>
      <c r="C32" s="91">
        <v>35141.609000000004</v>
      </c>
      <c r="D32" s="91">
        <v>34985.55499999999</v>
      </c>
      <c r="E32" s="91">
        <v>35669</v>
      </c>
      <c r="F32" s="91">
        <v>38232</v>
      </c>
      <c r="G32" s="91">
        <v>36449.114</v>
      </c>
      <c r="H32" s="91">
        <v>36608.267</v>
      </c>
      <c r="I32" s="91">
        <v>35834</v>
      </c>
      <c r="J32" s="91">
        <v>34721</v>
      </c>
      <c r="K32" s="91">
        <v>34058</v>
      </c>
      <c r="L32" s="91">
        <f t="shared" si="0"/>
        <v>35321.4</v>
      </c>
      <c r="M32" s="138">
        <f t="shared" si="1"/>
        <v>37656</v>
      </c>
    </row>
    <row r="33" spans="1:13" s="59" customFormat="1" ht="11.25">
      <c r="A33" s="248" t="s">
        <v>291</v>
      </c>
      <c r="B33" s="251"/>
      <c r="C33" s="189">
        <v>43378.35</v>
      </c>
      <c r="D33" s="189">
        <v>51188.051</v>
      </c>
      <c r="E33" s="189">
        <v>51654</v>
      </c>
      <c r="F33" s="189">
        <v>53898</v>
      </c>
      <c r="G33" s="189">
        <v>54501</v>
      </c>
      <c r="H33" s="189">
        <v>53403.896</v>
      </c>
      <c r="I33" s="189">
        <v>49964.253</v>
      </c>
      <c r="J33" s="189">
        <v>49736</v>
      </c>
      <c r="K33" s="189">
        <v>56198</v>
      </c>
      <c r="L33" s="189">
        <f t="shared" si="0"/>
        <v>54542.5</v>
      </c>
      <c r="M33" s="258">
        <f t="shared" si="1"/>
        <v>50100</v>
      </c>
    </row>
    <row r="34" spans="1:13" ht="11.25">
      <c r="A34" s="250"/>
      <c r="B34" s="203" t="s">
        <v>292</v>
      </c>
      <c r="C34" s="91">
        <v>411.504</v>
      </c>
      <c r="D34" s="91">
        <v>638.4159999999999</v>
      </c>
      <c r="E34" s="91">
        <v>818.222</v>
      </c>
      <c r="F34" s="91">
        <v>458</v>
      </c>
      <c r="G34" s="91">
        <v>849.3</v>
      </c>
      <c r="H34" s="91">
        <v>655.504</v>
      </c>
      <c r="I34" s="91">
        <v>654.537</v>
      </c>
      <c r="J34" s="91">
        <v>922</v>
      </c>
      <c r="K34" s="91">
        <v>886</v>
      </c>
      <c r="L34" s="91">
        <f t="shared" si="0"/>
        <v>615.5</v>
      </c>
      <c r="M34" s="138">
        <f t="shared" si="1"/>
        <v>1134</v>
      </c>
    </row>
    <row r="35" spans="1:13" ht="11.25">
      <c r="A35" s="250"/>
      <c r="B35" s="203" t="s">
        <v>293</v>
      </c>
      <c r="C35" s="91">
        <v>13205.557999999999</v>
      </c>
      <c r="D35" s="91">
        <v>14568.769</v>
      </c>
      <c r="E35" s="91">
        <v>12957.819</v>
      </c>
      <c r="F35" s="91">
        <v>14942</v>
      </c>
      <c r="G35" s="91">
        <v>15028.927000000001</v>
      </c>
      <c r="H35" s="91">
        <v>11457.042000000001</v>
      </c>
      <c r="I35" s="91">
        <v>11993.889000000001</v>
      </c>
      <c r="J35" s="91">
        <v>11082</v>
      </c>
      <c r="K35" s="91">
        <v>13028</v>
      </c>
      <c r="L35" s="91">
        <f t="shared" si="0"/>
        <v>12098</v>
      </c>
      <c r="M35" s="138">
        <f t="shared" si="1"/>
        <v>9424</v>
      </c>
    </row>
    <row r="36" spans="1:13" ht="11.25">
      <c r="A36" s="250"/>
      <c r="B36" s="203" t="s">
        <v>294</v>
      </c>
      <c r="C36" s="91">
        <v>13401.827000000001</v>
      </c>
      <c r="D36" s="91">
        <v>18122.051</v>
      </c>
      <c r="E36" s="91">
        <v>17836.168999999998</v>
      </c>
      <c r="F36" s="91">
        <v>18172</v>
      </c>
      <c r="G36" s="91">
        <v>18430.177</v>
      </c>
      <c r="H36" s="91">
        <v>21143.201999999997</v>
      </c>
      <c r="I36" s="91">
        <v>18650.487</v>
      </c>
      <c r="J36" s="91">
        <v>18334</v>
      </c>
      <c r="K36" s="91">
        <v>21120</v>
      </c>
      <c r="L36" s="91">
        <f t="shared" si="0"/>
        <v>21627.4</v>
      </c>
      <c r="M36" s="138">
        <f t="shared" si="1"/>
        <v>19363</v>
      </c>
    </row>
    <row r="37" spans="1:13" ht="11.25">
      <c r="A37" s="248" t="s">
        <v>295</v>
      </c>
      <c r="B37" s="251"/>
      <c r="C37" s="189">
        <v>53960.376</v>
      </c>
      <c r="D37" s="189">
        <v>55168.56</v>
      </c>
      <c r="E37" s="189">
        <v>56786</v>
      </c>
      <c r="F37" s="189">
        <v>55292</v>
      </c>
      <c r="G37" s="189">
        <v>59579</v>
      </c>
      <c r="H37" s="189">
        <v>61904.634</v>
      </c>
      <c r="I37" s="189">
        <v>62204.362</v>
      </c>
      <c r="J37" s="189">
        <v>62990</v>
      </c>
      <c r="K37" s="189">
        <v>70260</v>
      </c>
      <c r="L37" s="189">
        <f t="shared" si="0"/>
        <v>68686</v>
      </c>
      <c r="M37" s="258">
        <f t="shared" si="1"/>
        <v>66469</v>
      </c>
    </row>
    <row r="38" spans="1:13" ht="11.25">
      <c r="A38" s="250"/>
      <c r="B38" s="203" t="s">
        <v>296</v>
      </c>
      <c r="C38" s="91">
        <v>18788.319</v>
      </c>
      <c r="D38" s="91">
        <v>20100.477</v>
      </c>
      <c r="E38" s="91">
        <v>20013.71</v>
      </c>
      <c r="F38" s="91">
        <v>20399</v>
      </c>
      <c r="G38" s="91">
        <v>21876.65</v>
      </c>
      <c r="H38" s="91">
        <v>22832.283</v>
      </c>
      <c r="I38" s="91">
        <v>22769.898</v>
      </c>
      <c r="J38" s="91">
        <v>22902</v>
      </c>
      <c r="K38" s="91">
        <v>25789</v>
      </c>
      <c r="L38" s="91">
        <f t="shared" si="0"/>
        <v>26179.3</v>
      </c>
      <c r="M38" s="138">
        <f t="shared" si="1"/>
        <v>26275</v>
      </c>
    </row>
    <row r="39" spans="1:13" ht="11.25">
      <c r="A39" s="250"/>
      <c r="B39" s="203" t="s">
        <v>297</v>
      </c>
      <c r="C39" s="91">
        <v>32373.349000000002</v>
      </c>
      <c r="D39" s="91">
        <v>31106.995000000003</v>
      </c>
      <c r="E39" s="91">
        <v>32787</v>
      </c>
      <c r="F39" s="91">
        <v>31616</v>
      </c>
      <c r="G39" s="91">
        <v>34185</v>
      </c>
      <c r="H39" s="91">
        <v>35610.908</v>
      </c>
      <c r="I39" s="91">
        <v>35967.895</v>
      </c>
      <c r="J39" s="91">
        <v>36636</v>
      </c>
      <c r="K39" s="91">
        <v>41339</v>
      </c>
      <c r="L39" s="91">
        <f t="shared" si="0"/>
        <v>39647</v>
      </c>
      <c r="M39" s="138">
        <f t="shared" si="1"/>
        <v>37737</v>
      </c>
    </row>
    <row r="40" spans="1:13" ht="11.25">
      <c r="A40" s="252" t="s">
        <v>15</v>
      </c>
      <c r="B40" s="259"/>
      <c r="C40" s="96">
        <v>234038.01599999997</v>
      </c>
      <c r="D40" s="96">
        <v>235482.79799999998</v>
      </c>
      <c r="E40" s="96">
        <v>239706</v>
      </c>
      <c r="F40" s="96">
        <v>229030</v>
      </c>
      <c r="G40" s="96">
        <v>225501</v>
      </c>
      <c r="H40" s="96">
        <v>224122.595</v>
      </c>
      <c r="I40" s="96">
        <v>222836.274</v>
      </c>
      <c r="J40" s="96">
        <v>222721</v>
      </c>
      <c r="K40" s="96">
        <v>238782</v>
      </c>
      <c r="L40" s="96">
        <f t="shared" si="0"/>
        <v>236781.5</v>
      </c>
      <c r="M40" s="254">
        <f t="shared" si="1"/>
        <v>233326</v>
      </c>
    </row>
    <row r="41" spans="1:2" ht="11.25">
      <c r="A41"/>
      <c r="B41"/>
    </row>
    <row r="42" spans="1:3" ht="11.25">
      <c r="A42" s="236" t="s">
        <v>280</v>
      </c>
      <c r="B42" s="236"/>
      <c r="C42"/>
    </row>
    <row r="43" spans="1:2" ht="11.25">
      <c r="A43" s="238" t="s">
        <v>511</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dimension ref="A1:M44"/>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12" defaultRowHeight="11.25"/>
  <cols>
    <col min="1" max="1" width="18.5" style="6" customWidth="1"/>
    <col min="2" max="2" width="12" style="260" customWidth="1"/>
    <col min="3" max="16384" width="12" style="6" customWidth="1"/>
  </cols>
  <sheetData>
    <row r="1" spans="1:2" ht="12.75">
      <c r="A1" s="81" t="s">
        <v>300</v>
      </c>
      <c r="B1" s="261"/>
    </row>
    <row r="2" spans="1:2" ht="11.25">
      <c r="A2" s="240" t="s">
        <v>301</v>
      </c>
      <c r="B2" s="262"/>
    </row>
    <row r="3" spans="1:12" ht="11.25">
      <c r="A3" s="4"/>
      <c r="B3" s="4"/>
      <c r="C3" s="4"/>
      <c r="K3" s="263"/>
      <c r="L3" s="4"/>
    </row>
    <row r="4" ht="12.75" customHeight="1">
      <c r="M4" s="8" t="s">
        <v>284</v>
      </c>
    </row>
    <row r="5" spans="1:13" ht="11.25">
      <c r="A5" s="241" t="s">
        <v>285</v>
      </c>
      <c r="B5" s="264"/>
      <c r="C5" s="176">
        <v>2009</v>
      </c>
      <c r="D5" s="177">
        <v>2010</v>
      </c>
      <c r="E5" s="177">
        <v>2011</v>
      </c>
      <c r="F5" s="177">
        <v>2012</v>
      </c>
      <c r="G5" s="177">
        <v>2013</v>
      </c>
      <c r="H5" s="177">
        <v>2014</v>
      </c>
      <c r="I5" s="177">
        <v>2015</v>
      </c>
      <c r="J5" s="177">
        <v>2016</v>
      </c>
      <c r="K5" s="177">
        <v>2017</v>
      </c>
      <c r="L5" s="177">
        <v>2018</v>
      </c>
      <c r="M5" s="243" t="s">
        <v>517</v>
      </c>
    </row>
    <row r="6" spans="1:13" ht="11.25">
      <c r="A6" s="244" t="s">
        <v>287</v>
      </c>
      <c r="B6" s="265"/>
      <c r="C6" s="255"/>
      <c r="D6" s="257"/>
      <c r="E6" s="257"/>
      <c r="F6" s="257"/>
      <c r="G6" s="257"/>
      <c r="H6" s="257"/>
      <c r="I6" s="257"/>
      <c r="J6" s="257"/>
      <c r="K6" s="257"/>
      <c r="L6" s="257"/>
      <c r="M6" s="266"/>
    </row>
    <row r="7" spans="1:13" s="59" customFormat="1" ht="11.25">
      <c r="A7" s="248" t="s">
        <v>288</v>
      </c>
      <c r="B7" s="267"/>
      <c r="C7" s="268">
        <v>29837.97</v>
      </c>
      <c r="D7" s="189">
        <v>26933.606</v>
      </c>
      <c r="E7" s="189">
        <v>29402</v>
      </c>
      <c r="F7" s="189">
        <v>26682</v>
      </c>
      <c r="G7" s="189">
        <v>24452.841</v>
      </c>
      <c r="H7" s="189">
        <v>24194.23</v>
      </c>
      <c r="I7" s="189">
        <v>25816</v>
      </c>
      <c r="J7" s="189">
        <v>24541</v>
      </c>
      <c r="K7" s="189">
        <v>25117</v>
      </c>
      <c r="L7" s="189">
        <v>26277.1</v>
      </c>
      <c r="M7" s="201">
        <v>23051</v>
      </c>
    </row>
    <row r="8" spans="1:13" ht="11.25">
      <c r="A8" s="250"/>
      <c r="B8" s="203" t="s">
        <v>289</v>
      </c>
      <c r="C8" s="183">
        <v>492.853</v>
      </c>
      <c r="D8" s="91">
        <v>370.413</v>
      </c>
      <c r="E8" s="91">
        <v>1264.138</v>
      </c>
      <c r="F8" s="91">
        <v>504.017</v>
      </c>
      <c r="G8" s="91">
        <v>400.012</v>
      </c>
      <c r="H8" s="91">
        <v>617.43</v>
      </c>
      <c r="I8" s="91">
        <v>397.149</v>
      </c>
      <c r="J8" s="91">
        <v>389</v>
      </c>
      <c r="K8" s="91">
        <v>519</v>
      </c>
      <c r="L8" s="91">
        <v>370</v>
      </c>
      <c r="M8" s="204">
        <v>627</v>
      </c>
    </row>
    <row r="9" spans="1:13" ht="11.25">
      <c r="A9" s="250"/>
      <c r="B9" s="203" t="s">
        <v>290</v>
      </c>
      <c r="C9" s="183">
        <v>23353.626</v>
      </c>
      <c r="D9" s="91">
        <v>20793.594</v>
      </c>
      <c r="E9" s="91">
        <v>21891.663</v>
      </c>
      <c r="F9" s="91">
        <v>19855.897</v>
      </c>
      <c r="G9" s="91">
        <v>18232.9</v>
      </c>
      <c r="H9" s="91">
        <v>17829.018</v>
      </c>
      <c r="I9" s="91">
        <v>19458</v>
      </c>
      <c r="J9" s="91">
        <v>17882</v>
      </c>
      <c r="K9" s="91">
        <v>18735</v>
      </c>
      <c r="L9" s="91">
        <v>18120.2</v>
      </c>
      <c r="M9" s="204">
        <v>15737</v>
      </c>
    </row>
    <row r="10" spans="1:13" s="59" customFormat="1" ht="11.25">
      <c r="A10" s="248" t="s">
        <v>291</v>
      </c>
      <c r="B10" s="251"/>
      <c r="C10" s="268">
        <v>20692.357</v>
      </c>
      <c r="D10" s="189">
        <v>25976.677</v>
      </c>
      <c r="E10" s="189">
        <v>26335</v>
      </c>
      <c r="F10" s="189">
        <v>22698</v>
      </c>
      <c r="G10" s="189">
        <v>25412</v>
      </c>
      <c r="H10" s="189">
        <v>25317</v>
      </c>
      <c r="I10" s="189">
        <v>27393</v>
      </c>
      <c r="J10" s="189">
        <v>24771</v>
      </c>
      <c r="K10" s="189">
        <v>21418</v>
      </c>
      <c r="L10" s="189">
        <v>27267</v>
      </c>
      <c r="M10" s="201">
        <v>26208</v>
      </c>
    </row>
    <row r="11" spans="1:13" ht="11.25">
      <c r="A11" s="250"/>
      <c r="B11" s="203" t="s">
        <v>292</v>
      </c>
      <c r="C11" s="183">
        <v>15225.753</v>
      </c>
      <c r="D11" s="91">
        <v>19253.594</v>
      </c>
      <c r="E11" s="91">
        <v>18601</v>
      </c>
      <c r="F11" s="91">
        <v>14146</v>
      </c>
      <c r="G11" s="91">
        <v>18701</v>
      </c>
      <c r="H11" s="91">
        <v>18800.205</v>
      </c>
      <c r="I11" s="91">
        <v>21234</v>
      </c>
      <c r="J11" s="91">
        <v>17438</v>
      </c>
      <c r="K11" s="91">
        <v>12905</v>
      </c>
      <c r="L11" s="91">
        <v>16567.1</v>
      </c>
      <c r="M11" s="204">
        <v>17422</v>
      </c>
    </row>
    <row r="12" spans="1:13" ht="11.25">
      <c r="A12" s="250"/>
      <c r="B12" s="203" t="s">
        <v>293</v>
      </c>
      <c r="C12" s="183">
        <v>1050.294</v>
      </c>
      <c r="D12" s="91">
        <v>1158.717</v>
      </c>
      <c r="E12" s="91">
        <v>1543.626</v>
      </c>
      <c r="F12" s="91">
        <v>2052.875</v>
      </c>
      <c r="G12" s="91">
        <v>172.632</v>
      </c>
      <c r="H12" s="91">
        <v>130.886</v>
      </c>
      <c r="I12" s="91">
        <v>55.085</v>
      </c>
      <c r="J12" s="91">
        <v>50</v>
      </c>
      <c r="K12" s="91">
        <v>201</v>
      </c>
      <c r="L12" s="91">
        <v>561.8</v>
      </c>
      <c r="M12" s="204">
        <v>178</v>
      </c>
    </row>
    <row r="13" spans="1:13" ht="11.25">
      <c r="A13" s="250"/>
      <c r="B13" s="203" t="s">
        <v>294</v>
      </c>
      <c r="C13" s="183">
        <v>480.584</v>
      </c>
      <c r="D13" s="91">
        <v>675.534</v>
      </c>
      <c r="E13" s="91">
        <v>749.781</v>
      </c>
      <c r="F13" s="91">
        <v>1391.779</v>
      </c>
      <c r="G13" s="91">
        <v>1277.084</v>
      </c>
      <c r="H13" s="91">
        <v>1529.731</v>
      </c>
      <c r="I13" s="91">
        <v>972.644</v>
      </c>
      <c r="J13" s="91">
        <v>1201</v>
      </c>
      <c r="K13" s="91">
        <v>2111</v>
      </c>
      <c r="L13" s="91">
        <v>2313</v>
      </c>
      <c r="M13" s="204">
        <v>1955</v>
      </c>
    </row>
    <row r="14" spans="1:13" s="59" customFormat="1" ht="11.25">
      <c r="A14" s="248" t="s">
        <v>295</v>
      </c>
      <c r="B14" s="251"/>
      <c r="C14" s="268">
        <v>64663.498</v>
      </c>
      <c r="D14" s="189">
        <v>63934.335</v>
      </c>
      <c r="E14" s="189">
        <v>62993</v>
      </c>
      <c r="F14" s="189">
        <v>62960</v>
      </c>
      <c r="G14" s="189">
        <v>66883</v>
      </c>
      <c r="H14" s="189">
        <v>69702</v>
      </c>
      <c r="I14" s="189">
        <v>71067</v>
      </c>
      <c r="J14" s="189">
        <v>69853</v>
      </c>
      <c r="K14" s="189">
        <v>76866</v>
      </c>
      <c r="L14" s="189">
        <v>74624</v>
      </c>
      <c r="M14" s="201">
        <v>73437</v>
      </c>
    </row>
    <row r="15" spans="1:13" ht="11.25">
      <c r="A15" s="250"/>
      <c r="B15" s="203" t="s">
        <v>296</v>
      </c>
      <c r="C15" s="183">
        <v>20577.775</v>
      </c>
      <c r="D15" s="91">
        <v>21373.892</v>
      </c>
      <c r="E15" s="91">
        <v>21187.837</v>
      </c>
      <c r="F15" s="91">
        <v>22783.446</v>
      </c>
      <c r="G15" s="91">
        <v>23970.388</v>
      </c>
      <c r="H15" s="91">
        <v>24988.186</v>
      </c>
      <c r="I15" s="91">
        <v>25135</v>
      </c>
      <c r="J15" s="91">
        <v>24601</v>
      </c>
      <c r="K15" s="91">
        <v>27184</v>
      </c>
      <c r="L15" s="91">
        <v>26719.3</v>
      </c>
      <c r="M15" s="204">
        <v>26326</v>
      </c>
    </row>
    <row r="16" spans="1:13" ht="11.25">
      <c r="A16" s="250"/>
      <c r="B16" s="203" t="s">
        <v>297</v>
      </c>
      <c r="C16" s="183">
        <v>38904.823</v>
      </c>
      <c r="D16" s="91">
        <v>36099.628</v>
      </c>
      <c r="E16" s="91">
        <v>37138</v>
      </c>
      <c r="F16" s="91">
        <v>35212</v>
      </c>
      <c r="G16" s="91">
        <v>38197</v>
      </c>
      <c r="H16" s="91">
        <v>39868</v>
      </c>
      <c r="I16" s="91">
        <v>41511</v>
      </c>
      <c r="J16" s="91">
        <v>41227</v>
      </c>
      <c r="K16" s="91">
        <v>44987</v>
      </c>
      <c r="L16" s="91">
        <v>43141.4</v>
      </c>
      <c r="M16" s="204">
        <v>42319</v>
      </c>
    </row>
    <row r="17" spans="1:13" ht="11.25">
      <c r="A17" s="252" t="s">
        <v>15</v>
      </c>
      <c r="B17" s="253"/>
      <c r="C17" s="186">
        <v>115193.82500000001</v>
      </c>
      <c r="D17" s="96">
        <v>116844.61799999999</v>
      </c>
      <c r="E17" s="96">
        <v>118730</v>
      </c>
      <c r="F17" s="96">
        <v>112340</v>
      </c>
      <c r="G17" s="96">
        <v>116748</v>
      </c>
      <c r="H17" s="96">
        <v>119213</v>
      </c>
      <c r="I17" s="96">
        <v>124276</v>
      </c>
      <c r="J17" s="96">
        <v>119165</v>
      </c>
      <c r="K17" s="96">
        <v>123401</v>
      </c>
      <c r="L17" s="96">
        <f>SUM(L7,L10,L14)</f>
        <v>128168.1</v>
      </c>
      <c r="M17" s="219">
        <f>SUM(M7,M10,M14)</f>
        <v>122696</v>
      </c>
    </row>
    <row r="18" spans="1:13" ht="11.25">
      <c r="A18" s="255" t="s">
        <v>298</v>
      </c>
      <c r="B18" s="256"/>
      <c r="C18" s="255"/>
      <c r="D18" s="257"/>
      <c r="E18" s="257"/>
      <c r="F18" s="257"/>
      <c r="G18" s="257"/>
      <c r="H18" s="257"/>
      <c r="I18" s="257"/>
      <c r="J18" s="257"/>
      <c r="K18" s="257"/>
      <c r="L18" s="257"/>
      <c r="M18" s="204"/>
    </row>
    <row r="19" spans="1:13" s="59" customFormat="1" ht="11.25">
      <c r="A19" s="248" t="s">
        <v>288</v>
      </c>
      <c r="B19" s="251"/>
      <c r="C19" s="268">
        <v>495.387</v>
      </c>
      <c r="D19" s="189">
        <v>518.54</v>
      </c>
      <c r="E19" s="189">
        <v>309.718</v>
      </c>
      <c r="F19" s="189">
        <v>433</v>
      </c>
      <c r="G19" s="189">
        <v>404</v>
      </c>
      <c r="H19" s="189">
        <v>466.377</v>
      </c>
      <c r="I19" s="189">
        <v>533.071</v>
      </c>
      <c r="J19" s="189">
        <v>389</v>
      </c>
      <c r="K19" s="189">
        <v>365</v>
      </c>
      <c r="L19" s="189">
        <v>292.1</v>
      </c>
      <c r="M19" s="201">
        <v>309</v>
      </c>
    </row>
    <row r="20" spans="1:13" ht="11.25">
      <c r="A20" s="250"/>
      <c r="B20" s="203" t="s">
        <v>289</v>
      </c>
      <c r="C20" s="183">
        <v>477.368</v>
      </c>
      <c r="D20" s="91">
        <v>496.458</v>
      </c>
      <c r="E20" s="91">
        <v>0</v>
      </c>
      <c r="F20" s="91">
        <v>0</v>
      </c>
      <c r="G20" s="91">
        <v>0</v>
      </c>
      <c r="H20" s="91">
        <v>0</v>
      </c>
      <c r="I20" s="91">
        <v>0</v>
      </c>
      <c r="J20" s="91">
        <v>0</v>
      </c>
      <c r="K20" s="91">
        <v>0</v>
      </c>
      <c r="L20" s="91">
        <v>0</v>
      </c>
      <c r="M20" s="204">
        <v>0</v>
      </c>
    </row>
    <row r="21" spans="1:13" ht="11.25">
      <c r="A21" s="250"/>
      <c r="B21" s="203" t="s">
        <v>290</v>
      </c>
      <c r="C21" s="183">
        <v>0</v>
      </c>
      <c r="D21" s="91">
        <v>0</v>
      </c>
      <c r="E21" s="91">
        <v>309.718</v>
      </c>
      <c r="F21" s="91">
        <v>416.06</v>
      </c>
      <c r="G21" s="91">
        <v>369.639</v>
      </c>
      <c r="H21" s="91">
        <v>456.377</v>
      </c>
      <c r="I21" s="91">
        <v>455.75</v>
      </c>
      <c r="J21" s="91">
        <v>338</v>
      </c>
      <c r="K21" s="91">
        <v>235</v>
      </c>
      <c r="L21" s="91">
        <v>218.1</v>
      </c>
      <c r="M21" s="204">
        <v>199</v>
      </c>
    </row>
    <row r="22" spans="1:13" s="59" customFormat="1" ht="11.25">
      <c r="A22" s="248" t="s">
        <v>291</v>
      </c>
      <c r="B22" s="251"/>
      <c r="C22" s="268">
        <v>118.757</v>
      </c>
      <c r="D22" s="189">
        <v>210.051</v>
      </c>
      <c r="E22" s="189">
        <v>124.884</v>
      </c>
      <c r="F22" s="189">
        <v>111.13</v>
      </c>
      <c r="G22" s="189">
        <v>155</v>
      </c>
      <c r="H22" s="189">
        <v>149.757</v>
      </c>
      <c r="I22" s="189">
        <v>141.793</v>
      </c>
      <c r="J22" s="189">
        <v>169</v>
      </c>
      <c r="K22" s="189">
        <v>149</v>
      </c>
      <c r="L22" s="189">
        <v>122</v>
      </c>
      <c r="M22" s="201">
        <v>124</v>
      </c>
    </row>
    <row r="23" spans="1:13" ht="11.25">
      <c r="A23" s="250"/>
      <c r="B23" s="203" t="s">
        <v>292</v>
      </c>
      <c r="C23" s="183">
        <v>0</v>
      </c>
      <c r="D23" s="91">
        <v>1.474</v>
      </c>
      <c r="E23" s="91">
        <v>0.057</v>
      </c>
      <c r="F23" s="91">
        <v>0.9</v>
      </c>
      <c r="G23" s="91">
        <v>0</v>
      </c>
      <c r="H23" s="91">
        <v>0</v>
      </c>
      <c r="I23" s="91">
        <v>0</v>
      </c>
      <c r="J23" s="91">
        <v>4</v>
      </c>
      <c r="K23" s="91">
        <v>0</v>
      </c>
      <c r="L23" s="91">
        <v>0</v>
      </c>
      <c r="M23" s="204">
        <v>0</v>
      </c>
    </row>
    <row r="24" spans="1:13" ht="11.25">
      <c r="A24" s="250"/>
      <c r="B24" s="203" t="s">
        <v>293</v>
      </c>
      <c r="C24" s="183">
        <v>0</v>
      </c>
      <c r="D24" s="91">
        <v>0</v>
      </c>
      <c r="E24" s="91">
        <v>0</v>
      </c>
      <c r="F24" s="91">
        <v>0</v>
      </c>
      <c r="G24" s="91">
        <v>0</v>
      </c>
      <c r="H24" s="91">
        <v>0</v>
      </c>
      <c r="I24" s="91">
        <v>0</v>
      </c>
      <c r="J24" s="91">
        <v>0</v>
      </c>
      <c r="K24" s="91">
        <v>0</v>
      </c>
      <c r="L24" s="91">
        <v>0</v>
      </c>
      <c r="M24" s="204">
        <v>0</v>
      </c>
    </row>
    <row r="25" spans="1:13" ht="11.25">
      <c r="A25" s="250"/>
      <c r="B25" s="203" t="s">
        <v>294</v>
      </c>
      <c r="C25" s="183">
        <v>29.273</v>
      </c>
      <c r="D25" s="91">
        <v>0</v>
      </c>
      <c r="E25" s="91">
        <v>7.5</v>
      </c>
      <c r="F25" s="91">
        <v>0</v>
      </c>
      <c r="G25" s="91">
        <v>0</v>
      </c>
      <c r="H25" s="91">
        <v>0</v>
      </c>
      <c r="I25" s="91">
        <v>0</v>
      </c>
      <c r="J25" s="91">
        <v>0</v>
      </c>
      <c r="K25" s="91">
        <v>2</v>
      </c>
      <c r="L25" s="91">
        <v>1.6</v>
      </c>
      <c r="M25" s="204">
        <v>0</v>
      </c>
    </row>
    <row r="26" spans="1:13" s="59" customFormat="1" ht="11.25">
      <c r="A26" s="248" t="s">
        <v>295</v>
      </c>
      <c r="B26" s="251"/>
      <c r="C26" s="268">
        <v>1558.499</v>
      </c>
      <c r="D26" s="189">
        <v>1664.841</v>
      </c>
      <c r="E26" s="189">
        <v>1722</v>
      </c>
      <c r="F26" s="189">
        <v>2000</v>
      </c>
      <c r="G26" s="189">
        <v>1850</v>
      </c>
      <c r="H26" s="189">
        <v>2057.258</v>
      </c>
      <c r="I26" s="189">
        <v>2109.186</v>
      </c>
      <c r="J26" s="189">
        <v>2518</v>
      </c>
      <c r="K26" s="189">
        <v>2612</v>
      </c>
      <c r="L26" s="189">
        <v>2634.1</v>
      </c>
      <c r="M26" s="201">
        <v>2817</v>
      </c>
    </row>
    <row r="27" spans="1:13" ht="11.25">
      <c r="A27" s="250"/>
      <c r="B27" s="203" t="s">
        <v>296</v>
      </c>
      <c r="C27" s="183">
        <v>1459.742</v>
      </c>
      <c r="D27" s="91">
        <v>1557.516</v>
      </c>
      <c r="E27" s="91">
        <v>1609</v>
      </c>
      <c r="F27" s="91">
        <v>1803</v>
      </c>
      <c r="G27" s="91">
        <v>1681</v>
      </c>
      <c r="H27" s="91">
        <v>1897.585</v>
      </c>
      <c r="I27" s="91">
        <v>1960.295</v>
      </c>
      <c r="J27" s="91">
        <v>2368</v>
      </c>
      <c r="K27" s="91">
        <v>2455</v>
      </c>
      <c r="L27" s="91">
        <v>2471.1</v>
      </c>
      <c r="M27" s="204">
        <v>2629</v>
      </c>
    </row>
    <row r="28" spans="1:13" ht="11.25">
      <c r="A28" s="250"/>
      <c r="B28" s="203" t="s">
        <v>297</v>
      </c>
      <c r="C28" s="183">
        <v>4.194</v>
      </c>
      <c r="D28" s="91">
        <v>0.997</v>
      </c>
      <c r="E28" s="91">
        <v>8.877</v>
      </c>
      <c r="F28" s="91">
        <v>180</v>
      </c>
      <c r="G28" s="91">
        <v>103</v>
      </c>
      <c r="H28" s="91">
        <v>68.261</v>
      </c>
      <c r="I28" s="91">
        <v>82.418</v>
      </c>
      <c r="J28" s="91">
        <v>102</v>
      </c>
      <c r="K28" s="91">
        <v>123</v>
      </c>
      <c r="L28" s="91">
        <v>139</v>
      </c>
      <c r="M28" s="204">
        <v>161</v>
      </c>
    </row>
    <row r="29" spans="1:13" ht="11.25">
      <c r="A29" s="252" t="s">
        <v>15</v>
      </c>
      <c r="B29" s="253"/>
      <c r="C29" s="186">
        <v>2172.643</v>
      </c>
      <c r="D29" s="96">
        <v>2393.432</v>
      </c>
      <c r="E29" s="96">
        <v>2157</v>
      </c>
      <c r="F29" s="96">
        <v>2544</v>
      </c>
      <c r="G29" s="96">
        <v>2409</v>
      </c>
      <c r="H29" s="96">
        <v>2673.392</v>
      </c>
      <c r="I29" s="96">
        <v>2784.05</v>
      </c>
      <c r="J29" s="96">
        <v>3076</v>
      </c>
      <c r="K29" s="96">
        <v>3126</v>
      </c>
      <c r="L29" s="96">
        <v>3048.3</v>
      </c>
      <c r="M29" s="219">
        <f>SUM(M19,M22,M26)</f>
        <v>3250</v>
      </c>
    </row>
    <row r="30" spans="1:13" ht="11.25">
      <c r="A30" s="255" t="s">
        <v>299</v>
      </c>
      <c r="B30" s="256"/>
      <c r="C30" s="255"/>
      <c r="D30" s="257"/>
      <c r="E30" s="257"/>
      <c r="F30" s="257"/>
      <c r="G30" s="257"/>
      <c r="H30" s="257"/>
      <c r="I30" s="257"/>
      <c r="J30" s="257"/>
      <c r="K30" s="257"/>
      <c r="L30" s="257"/>
      <c r="M30" s="204"/>
    </row>
    <row r="31" spans="1:13" s="59" customFormat="1" ht="11.25">
      <c r="A31" s="248" t="s">
        <v>288</v>
      </c>
      <c r="B31" s="251"/>
      <c r="C31" s="268">
        <v>30333.357</v>
      </c>
      <c r="D31" s="189">
        <v>27452.146</v>
      </c>
      <c r="E31" s="189">
        <v>29711.718</v>
      </c>
      <c r="F31" s="189">
        <v>27115</v>
      </c>
      <c r="G31" s="189">
        <v>24856.841</v>
      </c>
      <c r="H31" s="189">
        <v>24660.607</v>
      </c>
      <c r="I31" s="189">
        <v>26349.071</v>
      </c>
      <c r="J31" s="189">
        <v>24930</v>
      </c>
      <c r="K31" s="189">
        <v>25482</v>
      </c>
      <c r="L31" s="189">
        <v>26569.199999999997</v>
      </c>
      <c r="M31" s="201">
        <f aca="true" t="shared" si="0" ref="M31:M41">M7+M19</f>
        <v>23360</v>
      </c>
    </row>
    <row r="32" spans="1:13" ht="11.25">
      <c r="A32" s="250"/>
      <c r="B32" s="203" t="s">
        <v>289</v>
      </c>
      <c r="C32" s="183">
        <v>970.221</v>
      </c>
      <c r="D32" s="91">
        <v>866.8710000000001</v>
      </c>
      <c r="E32" s="91">
        <v>1264.138</v>
      </c>
      <c r="F32" s="91">
        <v>504.017</v>
      </c>
      <c r="G32" s="91">
        <v>400.012</v>
      </c>
      <c r="H32" s="91">
        <v>617.43</v>
      </c>
      <c r="I32" s="91">
        <v>397.149</v>
      </c>
      <c r="J32" s="91">
        <v>389</v>
      </c>
      <c r="K32" s="91">
        <v>519</v>
      </c>
      <c r="L32" s="91">
        <v>370.5</v>
      </c>
      <c r="M32" s="204">
        <f t="shared" si="0"/>
        <v>627</v>
      </c>
    </row>
    <row r="33" spans="1:13" ht="11.25">
      <c r="A33" s="250"/>
      <c r="B33" s="203" t="s">
        <v>290</v>
      </c>
      <c r="C33" s="183">
        <v>23353.626</v>
      </c>
      <c r="D33" s="91">
        <v>20793.594</v>
      </c>
      <c r="E33" s="91">
        <v>22201.381</v>
      </c>
      <c r="F33" s="91">
        <v>20271.957000000002</v>
      </c>
      <c r="G33" s="91">
        <v>18602.539</v>
      </c>
      <c r="H33" s="91">
        <v>18285.395</v>
      </c>
      <c r="I33" s="91">
        <v>19913.75</v>
      </c>
      <c r="J33" s="91">
        <v>18220</v>
      </c>
      <c r="K33" s="91">
        <v>18970</v>
      </c>
      <c r="L33" s="91">
        <v>18338.3</v>
      </c>
      <c r="M33" s="204">
        <f t="shared" si="0"/>
        <v>15936</v>
      </c>
    </row>
    <row r="34" spans="1:13" s="59" customFormat="1" ht="11.25">
      <c r="A34" s="248" t="s">
        <v>291</v>
      </c>
      <c r="B34" s="251"/>
      <c r="C34" s="268">
        <v>20811.114</v>
      </c>
      <c r="D34" s="189">
        <v>26186.728</v>
      </c>
      <c r="E34" s="189">
        <v>26459.884</v>
      </c>
      <c r="F34" s="189">
        <v>22809.13</v>
      </c>
      <c r="G34" s="189">
        <v>25567</v>
      </c>
      <c r="H34" s="189">
        <v>25466.757</v>
      </c>
      <c r="I34" s="189">
        <v>27534.793</v>
      </c>
      <c r="J34" s="189">
        <v>24940</v>
      </c>
      <c r="K34" s="189">
        <v>21567</v>
      </c>
      <c r="L34" s="189">
        <v>27389</v>
      </c>
      <c r="M34" s="201">
        <f t="shared" si="0"/>
        <v>26332</v>
      </c>
    </row>
    <row r="35" spans="1:13" ht="11.25">
      <c r="A35" s="250"/>
      <c r="B35" s="203" t="s">
        <v>292</v>
      </c>
      <c r="C35" s="183">
        <v>15225.753</v>
      </c>
      <c r="D35" s="91">
        <v>19255.068</v>
      </c>
      <c r="E35" s="91">
        <v>18601.057</v>
      </c>
      <c r="F35" s="91">
        <v>14146.9</v>
      </c>
      <c r="G35" s="91">
        <v>18701</v>
      </c>
      <c r="H35" s="91">
        <v>18800.205</v>
      </c>
      <c r="I35" s="91">
        <v>21234</v>
      </c>
      <c r="J35" s="91">
        <v>17442</v>
      </c>
      <c r="K35" s="91">
        <v>12905</v>
      </c>
      <c r="L35" s="91">
        <v>16567.1</v>
      </c>
      <c r="M35" s="204">
        <f t="shared" si="0"/>
        <v>17422</v>
      </c>
    </row>
    <row r="36" spans="1:13" ht="11.25">
      <c r="A36" s="250"/>
      <c r="B36" s="203" t="s">
        <v>293</v>
      </c>
      <c r="C36" s="183">
        <v>1050.294</v>
      </c>
      <c r="D36" s="91">
        <v>1158.717</v>
      </c>
      <c r="E36" s="91">
        <v>1543.626</v>
      </c>
      <c r="F36" s="91">
        <v>2052.875</v>
      </c>
      <c r="G36" s="91">
        <v>172.632</v>
      </c>
      <c r="H36" s="91">
        <v>130.886</v>
      </c>
      <c r="I36" s="91">
        <v>55.085</v>
      </c>
      <c r="J36" s="91">
        <v>50</v>
      </c>
      <c r="K36" s="91">
        <v>201</v>
      </c>
      <c r="L36" s="91">
        <v>561.8</v>
      </c>
      <c r="M36" s="204">
        <f t="shared" si="0"/>
        <v>178</v>
      </c>
    </row>
    <row r="37" spans="1:13" ht="11.25">
      <c r="A37" s="250"/>
      <c r="B37" s="203" t="s">
        <v>294</v>
      </c>
      <c r="C37" s="183">
        <v>509.857</v>
      </c>
      <c r="D37" s="91">
        <v>675.534</v>
      </c>
      <c r="E37" s="91">
        <v>757.281</v>
      </c>
      <c r="F37" s="91">
        <v>1391.779</v>
      </c>
      <c r="G37" s="91">
        <v>1277.084</v>
      </c>
      <c r="H37" s="91">
        <v>1529.731</v>
      </c>
      <c r="I37" s="91">
        <v>972.644</v>
      </c>
      <c r="J37" s="91">
        <v>1201</v>
      </c>
      <c r="K37" s="91">
        <v>2113</v>
      </c>
      <c r="L37" s="91">
        <v>2314.6</v>
      </c>
      <c r="M37" s="204">
        <f t="shared" si="0"/>
        <v>1955</v>
      </c>
    </row>
    <row r="38" spans="1:13" s="59" customFormat="1" ht="11.25">
      <c r="A38" s="248" t="s">
        <v>295</v>
      </c>
      <c r="B38" s="251"/>
      <c r="C38" s="268">
        <v>66221.997</v>
      </c>
      <c r="D38" s="189">
        <v>65599.17599999999</v>
      </c>
      <c r="E38" s="189">
        <v>64715</v>
      </c>
      <c r="F38" s="189">
        <v>64960</v>
      </c>
      <c r="G38" s="189">
        <v>68733</v>
      </c>
      <c r="H38" s="189">
        <v>71759.258</v>
      </c>
      <c r="I38" s="189">
        <v>73176.186</v>
      </c>
      <c r="J38" s="189">
        <v>72371</v>
      </c>
      <c r="K38" s="189">
        <v>79477</v>
      </c>
      <c r="L38" s="189">
        <f>L14+L26</f>
        <v>77258.1</v>
      </c>
      <c r="M38" s="201">
        <f t="shared" si="0"/>
        <v>76254</v>
      </c>
    </row>
    <row r="39" spans="1:13" ht="11.25">
      <c r="A39" s="250"/>
      <c r="B39" s="203" t="s">
        <v>296</v>
      </c>
      <c r="C39" s="183">
        <v>22037.517</v>
      </c>
      <c r="D39" s="91">
        <v>22931.408</v>
      </c>
      <c r="E39" s="91">
        <v>22796.837</v>
      </c>
      <c r="F39" s="91">
        <v>24586.446</v>
      </c>
      <c r="G39" s="91">
        <v>25651.388</v>
      </c>
      <c r="H39" s="91">
        <v>26885.771</v>
      </c>
      <c r="I39" s="91">
        <v>27095.295</v>
      </c>
      <c r="J39" s="91">
        <v>26969</v>
      </c>
      <c r="K39" s="91">
        <v>29639</v>
      </c>
      <c r="L39" s="91">
        <v>29190.4</v>
      </c>
      <c r="M39" s="204">
        <f t="shared" si="0"/>
        <v>28955</v>
      </c>
    </row>
    <row r="40" spans="1:13" ht="11.25">
      <c r="A40" s="250"/>
      <c r="B40" s="203" t="s">
        <v>297</v>
      </c>
      <c r="C40" s="183">
        <v>38909.017</v>
      </c>
      <c r="D40" s="91">
        <v>36100.625</v>
      </c>
      <c r="E40" s="91">
        <v>37146.877</v>
      </c>
      <c r="F40" s="91">
        <v>35392</v>
      </c>
      <c r="G40" s="91">
        <v>38300</v>
      </c>
      <c r="H40" s="91">
        <v>39936.261</v>
      </c>
      <c r="I40" s="91">
        <v>41593.418</v>
      </c>
      <c r="J40" s="91">
        <v>41329</v>
      </c>
      <c r="K40" s="91">
        <v>45109</v>
      </c>
      <c r="L40" s="91">
        <v>43282.8</v>
      </c>
      <c r="M40" s="204">
        <f t="shared" si="0"/>
        <v>42480</v>
      </c>
    </row>
    <row r="41" spans="1:13" ht="11.25">
      <c r="A41" s="252" t="s">
        <v>15</v>
      </c>
      <c r="B41" s="269"/>
      <c r="C41" s="186">
        <v>117366.46800000001</v>
      </c>
      <c r="D41" s="96">
        <v>119238.04999999999</v>
      </c>
      <c r="E41" s="96">
        <v>120887</v>
      </c>
      <c r="F41" s="96">
        <v>114884</v>
      </c>
      <c r="G41" s="96">
        <v>119157</v>
      </c>
      <c r="H41" s="96">
        <v>121886.39199999999</v>
      </c>
      <c r="I41" s="96">
        <v>127060.05</v>
      </c>
      <c r="J41" s="96">
        <v>122241</v>
      </c>
      <c r="K41" s="96">
        <v>126526</v>
      </c>
      <c r="L41" s="96">
        <f>SUM(L31,L34,L38)</f>
        <v>131216.3</v>
      </c>
      <c r="M41" s="219">
        <f t="shared" si="0"/>
        <v>125946</v>
      </c>
    </row>
    <row r="42" spans="1:2" ht="11.25">
      <c r="A42"/>
      <c r="B42"/>
    </row>
    <row r="43" spans="1:3" ht="11.25">
      <c r="A43" s="236" t="s">
        <v>280</v>
      </c>
      <c r="B43" s="270"/>
      <c r="C43" s="4"/>
    </row>
    <row r="44" spans="1:2" ht="11.25">
      <c r="A44" s="238" t="s">
        <v>511</v>
      </c>
      <c r="B44"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dimension ref="A1:O55"/>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 style="58" customWidth="1"/>
    <col min="2" max="11" width="12" style="58" customWidth="1"/>
    <col min="12" max="12" width="14.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302</v>
      </c>
      <c r="L1" s="273"/>
      <c r="N1" s="273"/>
      <c r="O1" s="172"/>
    </row>
    <row r="2" spans="1:15" s="108" customFormat="1" ht="12.75">
      <c r="A2" s="274" t="s">
        <v>303</v>
      </c>
      <c r="L2" s="273"/>
      <c r="N2" s="273"/>
      <c r="O2" s="172"/>
    </row>
    <row r="3" spans="12:15" s="108" customFormat="1" ht="11.25">
      <c r="L3" s="275" t="s">
        <v>304</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279">
        <v>2019</v>
      </c>
      <c r="N4" s="273"/>
      <c r="O4" s="172"/>
    </row>
    <row r="5" spans="1:15" s="108" customFormat="1" ht="12.75" customHeight="1">
      <c r="A5" s="280" t="s">
        <v>305</v>
      </c>
      <c r="B5" s="88">
        <v>1278</v>
      </c>
      <c r="C5" s="281">
        <v>1278</v>
      </c>
      <c r="D5" s="88">
        <v>1255</v>
      </c>
      <c r="E5" s="88">
        <v>1385</v>
      </c>
      <c r="F5" s="88">
        <v>1348</v>
      </c>
      <c r="G5" s="88">
        <v>1300</v>
      </c>
      <c r="H5" s="88">
        <v>1254</v>
      </c>
      <c r="I5" s="88">
        <v>1327</v>
      </c>
      <c r="J5" s="88">
        <v>1274</v>
      </c>
      <c r="K5" s="88">
        <v>1313</v>
      </c>
      <c r="L5" s="282">
        <v>1225</v>
      </c>
      <c r="M5" s="58"/>
      <c r="N5" s="271"/>
      <c r="O5" s="283"/>
    </row>
    <row r="6" spans="1:15" s="108" customFormat="1" ht="12.75" customHeight="1">
      <c r="A6" s="17" t="s">
        <v>306</v>
      </c>
      <c r="B6" s="92">
        <v>2485</v>
      </c>
      <c r="C6" s="284">
        <v>2782</v>
      </c>
      <c r="D6" s="92">
        <v>2298</v>
      </c>
      <c r="E6" s="92">
        <v>2386</v>
      </c>
      <c r="F6" s="92">
        <v>2519</v>
      </c>
      <c r="G6" s="92">
        <v>2462</v>
      </c>
      <c r="H6" s="92">
        <v>2327</v>
      </c>
      <c r="I6" s="92">
        <v>2578</v>
      </c>
      <c r="J6" s="92">
        <v>2701</v>
      </c>
      <c r="K6" s="92">
        <v>2676</v>
      </c>
      <c r="L6" s="285">
        <v>2395</v>
      </c>
      <c r="M6" s="58"/>
      <c r="N6" s="271"/>
      <c r="O6" s="283"/>
    </row>
    <row r="7" spans="1:15" s="108" customFormat="1" ht="12.75" customHeight="1">
      <c r="A7" s="17" t="s">
        <v>307</v>
      </c>
      <c r="B7" s="92">
        <v>969</v>
      </c>
      <c r="C7" s="284">
        <v>1019</v>
      </c>
      <c r="D7" s="92">
        <v>869</v>
      </c>
      <c r="E7" s="92">
        <v>687</v>
      </c>
      <c r="F7" s="92">
        <v>566</v>
      </c>
      <c r="G7" s="92">
        <v>553</v>
      </c>
      <c r="H7" s="92">
        <v>496</v>
      </c>
      <c r="I7" s="92">
        <v>481</v>
      </c>
      <c r="J7" s="92">
        <v>505</v>
      </c>
      <c r="K7" s="92">
        <v>451</v>
      </c>
      <c r="L7" s="285">
        <v>430</v>
      </c>
      <c r="M7" s="58"/>
      <c r="N7" s="271"/>
      <c r="O7" s="283"/>
    </row>
    <row r="8" spans="1:15" s="108" customFormat="1" ht="12.75" customHeight="1">
      <c r="A8" s="17" t="s">
        <v>308</v>
      </c>
      <c r="B8" s="92">
        <v>1565</v>
      </c>
      <c r="C8" s="284">
        <v>1645</v>
      </c>
      <c r="D8" s="92">
        <v>1647</v>
      </c>
      <c r="E8" s="92">
        <v>1509</v>
      </c>
      <c r="F8" s="92">
        <v>1607</v>
      </c>
      <c r="G8" s="92">
        <v>1597</v>
      </c>
      <c r="H8" s="92">
        <v>1588</v>
      </c>
      <c r="I8" s="92">
        <v>1898</v>
      </c>
      <c r="J8" s="92">
        <v>1809</v>
      </c>
      <c r="K8" s="92">
        <v>1766</v>
      </c>
      <c r="L8" s="285">
        <v>1689</v>
      </c>
      <c r="M8" s="58"/>
      <c r="N8" s="271"/>
      <c r="O8" s="283"/>
    </row>
    <row r="9" spans="1:15" s="108" customFormat="1" ht="12.75" customHeight="1">
      <c r="A9" s="17" t="s">
        <v>309</v>
      </c>
      <c r="B9" s="92">
        <v>1282</v>
      </c>
      <c r="C9" s="284">
        <v>1260</v>
      </c>
      <c r="D9" s="92">
        <v>1197</v>
      </c>
      <c r="E9" s="92">
        <v>1145</v>
      </c>
      <c r="F9" s="92">
        <v>1215</v>
      </c>
      <c r="G9" s="92">
        <v>1123</v>
      </c>
      <c r="H9" s="92">
        <v>1107</v>
      </c>
      <c r="I9" s="92">
        <v>1042</v>
      </c>
      <c r="J9" s="92">
        <v>944</v>
      </c>
      <c r="K9" s="92">
        <v>878</v>
      </c>
      <c r="L9" s="285">
        <v>854</v>
      </c>
      <c r="M9" s="58"/>
      <c r="N9" s="271"/>
      <c r="O9" s="283"/>
    </row>
    <row r="10" spans="1:15" s="108" customFormat="1" ht="12.75" customHeight="1">
      <c r="A10" s="17" t="s">
        <v>310</v>
      </c>
      <c r="B10" s="92">
        <v>1079</v>
      </c>
      <c r="C10" s="284">
        <v>1160</v>
      </c>
      <c r="D10" s="92">
        <v>39</v>
      </c>
      <c r="E10" s="92">
        <v>71</v>
      </c>
      <c r="F10" s="92">
        <v>72</v>
      </c>
      <c r="G10" s="92">
        <v>66</v>
      </c>
      <c r="H10" s="92">
        <v>94</v>
      </c>
      <c r="I10" s="92">
        <v>145</v>
      </c>
      <c r="J10" s="92">
        <v>179</v>
      </c>
      <c r="K10" s="92">
        <v>228</v>
      </c>
      <c r="L10" s="285">
        <v>253</v>
      </c>
      <c r="M10" s="58"/>
      <c r="N10" s="271"/>
      <c r="O10" s="283"/>
    </row>
    <row r="11" spans="1:15" s="108" customFormat="1" ht="12.75" customHeight="1">
      <c r="A11" s="17" t="s">
        <v>311</v>
      </c>
      <c r="B11" s="92">
        <v>744</v>
      </c>
      <c r="C11" s="284">
        <v>764</v>
      </c>
      <c r="D11" s="92">
        <v>767</v>
      </c>
      <c r="E11" s="92">
        <v>490</v>
      </c>
      <c r="F11" s="92">
        <v>425</v>
      </c>
      <c r="G11" s="92">
        <v>259</v>
      </c>
      <c r="H11" s="92">
        <v>643</v>
      </c>
      <c r="I11" s="92">
        <v>641</v>
      </c>
      <c r="J11" s="92">
        <v>680</v>
      </c>
      <c r="K11" s="92">
        <v>704</v>
      </c>
      <c r="L11" s="285">
        <v>755</v>
      </c>
      <c r="M11" s="58"/>
      <c r="N11" s="271"/>
      <c r="O11" s="283"/>
    </row>
    <row r="12" spans="1:15" s="108" customFormat="1" ht="12.75" customHeight="1">
      <c r="A12" s="17" t="s">
        <v>312</v>
      </c>
      <c r="B12" s="92">
        <v>1241</v>
      </c>
      <c r="C12" s="284">
        <v>1318</v>
      </c>
      <c r="D12" s="92">
        <v>1331</v>
      </c>
      <c r="E12" s="92">
        <v>1211</v>
      </c>
      <c r="F12" s="92">
        <v>1196</v>
      </c>
      <c r="G12" s="92">
        <v>1192</v>
      </c>
      <c r="H12" s="92">
        <v>1131</v>
      </c>
      <c r="I12" s="92">
        <v>1121</v>
      </c>
      <c r="J12" s="92">
        <v>1119</v>
      </c>
      <c r="K12" s="92">
        <v>1124</v>
      </c>
      <c r="L12" s="285">
        <v>1119</v>
      </c>
      <c r="M12" s="58"/>
      <c r="N12" s="271"/>
      <c r="O12" s="283"/>
    </row>
    <row r="13" spans="1:15" s="108" customFormat="1" ht="12.75" customHeight="1">
      <c r="A13" s="17" t="s">
        <v>313</v>
      </c>
      <c r="B13" s="92">
        <v>16616</v>
      </c>
      <c r="C13" s="284">
        <v>15186</v>
      </c>
      <c r="D13" s="92">
        <v>13832</v>
      </c>
      <c r="E13" s="92">
        <v>13260</v>
      </c>
      <c r="F13" s="92">
        <v>15637</v>
      </c>
      <c r="G13" s="92">
        <v>14948</v>
      </c>
      <c r="H13" s="92">
        <v>12865</v>
      </c>
      <c r="I13" s="92">
        <v>13815</v>
      </c>
      <c r="J13" s="92">
        <v>13892</v>
      </c>
      <c r="K13" s="92">
        <v>13789</v>
      </c>
      <c r="L13" s="285">
        <v>13536</v>
      </c>
      <c r="M13" s="58"/>
      <c r="N13" s="271"/>
      <c r="O13" s="283"/>
    </row>
    <row r="14" spans="1:15" s="108" customFormat="1" ht="12.75" customHeight="1">
      <c r="A14" s="17" t="s">
        <v>314</v>
      </c>
      <c r="B14" s="92">
        <v>183</v>
      </c>
      <c r="C14" s="284">
        <v>172</v>
      </c>
      <c r="D14" s="92">
        <v>155</v>
      </c>
      <c r="E14" s="92">
        <v>105</v>
      </c>
      <c r="F14" s="92">
        <v>100</v>
      </c>
      <c r="G14" s="92">
        <v>65</v>
      </c>
      <c r="H14" s="92">
        <v>133</v>
      </c>
      <c r="I14" s="92">
        <v>0</v>
      </c>
      <c r="J14" s="92">
        <v>0</v>
      </c>
      <c r="K14" s="92">
        <v>0</v>
      </c>
      <c r="L14" s="285"/>
      <c r="M14" s="58"/>
      <c r="N14" s="271"/>
      <c r="O14" s="283"/>
    </row>
    <row r="15" spans="1:15" s="108" customFormat="1" ht="12.75" customHeight="1">
      <c r="A15" s="17" t="s">
        <v>315</v>
      </c>
      <c r="B15" s="92">
        <v>3127</v>
      </c>
      <c r="C15" s="92">
        <v>3123</v>
      </c>
      <c r="D15" s="92">
        <v>3114</v>
      </c>
      <c r="E15" s="92">
        <v>3109</v>
      </c>
      <c r="F15" s="92">
        <v>3120</v>
      </c>
      <c r="G15" s="92">
        <v>3189</v>
      </c>
      <c r="H15" s="92">
        <v>3270</v>
      </c>
      <c r="I15" s="92">
        <v>3207</v>
      </c>
      <c r="J15" s="92">
        <v>3192</v>
      </c>
      <c r="K15" s="92">
        <v>3537</v>
      </c>
      <c r="L15" s="285">
        <v>3695</v>
      </c>
      <c r="M15" s="58"/>
      <c r="N15" s="271"/>
      <c r="O15" s="283"/>
    </row>
    <row r="16" spans="1:15" s="108" customFormat="1" ht="12.75" customHeight="1">
      <c r="A16" s="17" t="s">
        <v>316</v>
      </c>
      <c r="B16" s="92">
        <v>1663</v>
      </c>
      <c r="C16" s="284">
        <v>1434</v>
      </c>
      <c r="D16" s="92">
        <v>1408</v>
      </c>
      <c r="E16" s="92">
        <v>1028</v>
      </c>
      <c r="F16" s="92">
        <v>980</v>
      </c>
      <c r="G16" s="92">
        <v>942</v>
      </c>
      <c r="H16" s="92">
        <v>938</v>
      </c>
      <c r="I16" s="92">
        <v>982</v>
      </c>
      <c r="J16" s="92">
        <v>991</v>
      </c>
      <c r="K16" s="92">
        <v>951</v>
      </c>
      <c r="L16" s="285">
        <v>1167</v>
      </c>
      <c r="M16" s="58"/>
      <c r="N16" s="271"/>
      <c r="O16" s="283"/>
    </row>
    <row r="17" spans="1:15" s="108" customFormat="1" ht="12.75" customHeight="1">
      <c r="A17" s="17" t="s">
        <v>317</v>
      </c>
      <c r="B17" s="92">
        <v>194</v>
      </c>
      <c r="C17" s="284">
        <v>190</v>
      </c>
      <c r="D17" s="92">
        <v>179</v>
      </c>
      <c r="E17" s="92">
        <v>204</v>
      </c>
      <c r="F17" s="92">
        <v>157</v>
      </c>
      <c r="G17" s="92">
        <v>134</v>
      </c>
      <c r="H17" s="92">
        <v>131</v>
      </c>
      <c r="I17" s="92">
        <v>44</v>
      </c>
      <c r="J17" s="92">
        <v>54</v>
      </c>
      <c r="K17" s="92">
        <v>3</v>
      </c>
      <c r="L17" s="285">
        <v>4</v>
      </c>
      <c r="M17" s="58"/>
      <c r="N17" s="271"/>
      <c r="O17" s="283"/>
    </row>
    <row r="18" spans="1:15" s="108" customFormat="1" ht="12.75" customHeight="1">
      <c r="A18" s="17" t="s">
        <v>318</v>
      </c>
      <c r="B18" s="92">
        <v>992</v>
      </c>
      <c r="C18" s="284">
        <v>794</v>
      </c>
      <c r="D18" s="92">
        <v>806</v>
      </c>
      <c r="E18" s="92">
        <v>399</v>
      </c>
      <c r="F18" s="92">
        <v>916</v>
      </c>
      <c r="G18" s="92">
        <v>873</v>
      </c>
      <c r="H18" s="92">
        <v>1055</v>
      </c>
      <c r="I18" s="92">
        <v>1048</v>
      </c>
      <c r="J18" s="92">
        <v>1035</v>
      </c>
      <c r="K18" s="92">
        <v>995</v>
      </c>
      <c r="L18" s="285">
        <v>998</v>
      </c>
      <c r="M18" s="58"/>
      <c r="N18" s="271"/>
      <c r="O18" s="283"/>
    </row>
    <row r="19" spans="1:15" s="108" customFormat="1" ht="12.75" customHeight="1">
      <c r="A19" s="17" t="s">
        <v>319</v>
      </c>
      <c r="B19" s="92">
        <v>46</v>
      </c>
      <c r="C19" s="284">
        <v>46</v>
      </c>
      <c r="D19" s="92">
        <v>45</v>
      </c>
      <c r="E19" s="92">
        <v>47</v>
      </c>
      <c r="F19" s="92">
        <v>47</v>
      </c>
      <c r="G19" s="92">
        <v>62</v>
      </c>
      <c r="H19" s="92">
        <v>43</v>
      </c>
      <c r="I19" s="92">
        <v>41</v>
      </c>
      <c r="J19" s="92">
        <v>31</v>
      </c>
      <c r="K19" s="92">
        <v>48</v>
      </c>
      <c r="L19" s="285">
        <v>32</v>
      </c>
      <c r="M19" s="58"/>
      <c r="N19" s="271"/>
      <c r="O19" s="283"/>
    </row>
    <row r="20" spans="1:15" s="108" customFormat="1" ht="12.75" customHeight="1">
      <c r="A20" s="17" t="s">
        <v>320</v>
      </c>
      <c r="B20" s="92">
        <v>6539</v>
      </c>
      <c r="C20" s="284">
        <v>6633</v>
      </c>
      <c r="D20" s="92">
        <v>6908</v>
      </c>
      <c r="E20" s="92">
        <v>6923</v>
      </c>
      <c r="F20" s="92">
        <v>6406</v>
      </c>
      <c r="G20" s="92">
        <v>6329</v>
      </c>
      <c r="H20" s="92">
        <v>6424</v>
      </c>
      <c r="I20" s="92">
        <v>6207</v>
      </c>
      <c r="J20" s="92">
        <v>6383</v>
      </c>
      <c r="K20" s="92">
        <v>6398</v>
      </c>
      <c r="L20" s="285">
        <v>6343</v>
      </c>
      <c r="M20" s="58"/>
      <c r="N20" s="271"/>
      <c r="O20" s="283"/>
    </row>
    <row r="21" spans="1:15" s="108" customFormat="1" ht="12.75" customHeight="1">
      <c r="A21" s="17" t="s">
        <v>321</v>
      </c>
      <c r="B21" s="92">
        <v>76</v>
      </c>
      <c r="C21" s="284">
        <v>76</v>
      </c>
      <c r="D21" s="92">
        <v>71</v>
      </c>
      <c r="E21" s="92">
        <v>68</v>
      </c>
      <c r="F21" s="92">
        <v>84</v>
      </c>
      <c r="G21" s="92">
        <v>131</v>
      </c>
      <c r="H21" s="92">
        <v>97</v>
      </c>
      <c r="I21" s="92">
        <v>109</v>
      </c>
      <c r="J21" s="92">
        <v>107</v>
      </c>
      <c r="K21" s="92">
        <v>125</v>
      </c>
      <c r="L21" s="285">
        <v>101</v>
      </c>
      <c r="M21" s="58"/>
      <c r="N21" s="271"/>
      <c r="O21" s="283"/>
    </row>
    <row r="22" spans="1:15" s="108" customFormat="1" ht="12.75" customHeight="1">
      <c r="A22" s="17" t="s">
        <v>322</v>
      </c>
      <c r="B22" s="92">
        <v>350</v>
      </c>
      <c r="C22" s="284">
        <v>248</v>
      </c>
      <c r="D22" s="92">
        <v>218</v>
      </c>
      <c r="E22" s="92">
        <v>420</v>
      </c>
      <c r="F22" s="92">
        <v>487</v>
      </c>
      <c r="G22" s="92">
        <v>464</v>
      </c>
      <c r="H22" s="92">
        <v>424</v>
      </c>
      <c r="I22" s="92">
        <v>379</v>
      </c>
      <c r="J22" s="92">
        <v>367</v>
      </c>
      <c r="K22" s="92">
        <v>459</v>
      </c>
      <c r="L22" s="285">
        <v>366</v>
      </c>
      <c r="M22" s="92"/>
      <c r="N22" s="271"/>
      <c r="O22" s="283"/>
    </row>
    <row r="23" spans="1:15" s="108" customFormat="1" ht="12.75" customHeight="1">
      <c r="A23" s="17" t="s">
        <v>323</v>
      </c>
      <c r="B23" s="92">
        <v>842</v>
      </c>
      <c r="C23" s="284">
        <v>855</v>
      </c>
      <c r="D23" s="92">
        <v>891</v>
      </c>
      <c r="E23" s="92">
        <v>830</v>
      </c>
      <c r="F23" s="92">
        <v>1095</v>
      </c>
      <c r="G23" s="92">
        <v>1061</v>
      </c>
      <c r="H23" s="92">
        <v>1050</v>
      </c>
      <c r="I23" s="92">
        <v>1010</v>
      </c>
      <c r="J23" s="92">
        <v>984</v>
      </c>
      <c r="K23" s="92">
        <v>891</v>
      </c>
      <c r="L23" s="285">
        <v>366</v>
      </c>
      <c r="M23" s="58"/>
      <c r="N23" s="271"/>
      <c r="O23" s="283"/>
    </row>
    <row r="24" spans="1:15" s="108" customFormat="1" ht="12.75" customHeight="1">
      <c r="A24" s="17" t="s">
        <v>324</v>
      </c>
      <c r="B24" s="92">
        <v>6286</v>
      </c>
      <c r="C24" s="284">
        <v>5848</v>
      </c>
      <c r="D24" s="92">
        <v>5885</v>
      </c>
      <c r="E24" s="92">
        <v>5609</v>
      </c>
      <c r="F24" s="92">
        <v>6019</v>
      </c>
      <c r="G24" s="92">
        <v>6016</v>
      </c>
      <c r="H24" s="92">
        <v>5724</v>
      </c>
      <c r="I24" s="92">
        <v>5511</v>
      </c>
      <c r="J24" s="92">
        <v>5721</v>
      </c>
      <c r="K24" s="92">
        <v>5708</v>
      </c>
      <c r="L24" s="285">
        <v>883</v>
      </c>
      <c r="M24" s="58"/>
      <c r="N24" s="271"/>
      <c r="O24" s="283"/>
    </row>
    <row r="25" spans="1:15" s="108" customFormat="1" ht="12.75" customHeight="1">
      <c r="A25" s="17" t="s">
        <v>325</v>
      </c>
      <c r="B25" s="92">
        <v>222</v>
      </c>
      <c r="C25" s="284">
        <v>217</v>
      </c>
      <c r="D25" s="92">
        <v>204</v>
      </c>
      <c r="E25" s="92">
        <v>193</v>
      </c>
      <c r="F25" s="92">
        <v>179</v>
      </c>
      <c r="G25" s="92">
        <v>189</v>
      </c>
      <c r="H25" s="92">
        <v>165</v>
      </c>
      <c r="I25" s="92">
        <v>150</v>
      </c>
      <c r="J25" s="92">
        <v>136</v>
      </c>
      <c r="K25" s="92">
        <v>117</v>
      </c>
      <c r="L25" s="285">
        <v>135</v>
      </c>
      <c r="M25" s="58"/>
      <c r="N25" s="271"/>
      <c r="O25" s="283"/>
    </row>
    <row r="26" spans="1:15" s="108" customFormat="1" ht="12.75" customHeight="1">
      <c r="A26" s="17" t="s">
        <v>326</v>
      </c>
      <c r="B26" s="92">
        <v>88</v>
      </c>
      <c r="C26" s="284">
        <v>87</v>
      </c>
      <c r="D26" s="92">
        <v>81</v>
      </c>
      <c r="E26" s="92">
        <v>77</v>
      </c>
      <c r="F26" s="92">
        <v>83</v>
      </c>
      <c r="G26" s="92">
        <v>95</v>
      </c>
      <c r="H26" s="92">
        <v>74</v>
      </c>
      <c r="I26" s="92">
        <v>67</v>
      </c>
      <c r="J26" s="92">
        <v>67</v>
      </c>
      <c r="K26" s="92">
        <v>61</v>
      </c>
      <c r="L26" s="285">
        <v>57</v>
      </c>
      <c r="M26" s="58"/>
      <c r="N26" s="271"/>
      <c r="O26" s="283"/>
    </row>
    <row r="27" spans="1:15" s="108" customFormat="1" ht="12.75" customHeight="1">
      <c r="A27" s="17" t="s">
        <v>327</v>
      </c>
      <c r="B27" s="92">
        <v>675</v>
      </c>
      <c r="C27" s="284">
        <v>662</v>
      </c>
      <c r="D27" s="92">
        <v>621</v>
      </c>
      <c r="E27" s="92">
        <v>590</v>
      </c>
      <c r="F27" s="92">
        <v>489</v>
      </c>
      <c r="G27" s="92">
        <v>470</v>
      </c>
      <c r="H27" s="92">
        <v>449</v>
      </c>
      <c r="I27" s="92">
        <v>465</v>
      </c>
      <c r="J27" s="92">
        <v>475</v>
      </c>
      <c r="K27" s="92">
        <v>461</v>
      </c>
      <c r="L27" s="285">
        <v>481</v>
      </c>
      <c r="M27" s="58"/>
      <c r="N27" s="271"/>
      <c r="O27" s="283"/>
    </row>
    <row r="28" spans="1:15" s="108" customFormat="1" ht="12.75" customHeight="1">
      <c r="A28" s="17" t="s">
        <v>328</v>
      </c>
      <c r="B28" s="92">
        <v>470</v>
      </c>
      <c r="C28" s="284">
        <v>526</v>
      </c>
      <c r="D28" s="92">
        <v>524</v>
      </c>
      <c r="E28" s="92">
        <v>289</v>
      </c>
      <c r="F28" s="92">
        <v>405</v>
      </c>
      <c r="G28" s="92">
        <v>186</v>
      </c>
      <c r="H28" s="92">
        <v>451</v>
      </c>
      <c r="I28" s="92">
        <v>411</v>
      </c>
      <c r="J28" s="92">
        <v>483</v>
      </c>
      <c r="K28" s="92">
        <v>612</v>
      </c>
      <c r="L28" s="285">
        <v>623</v>
      </c>
      <c r="M28" s="58"/>
      <c r="N28" s="271"/>
      <c r="O28" s="283"/>
    </row>
    <row r="29" spans="1:15" s="108" customFormat="1" ht="12.75" customHeight="1">
      <c r="A29" s="17" t="s">
        <v>329</v>
      </c>
      <c r="B29" s="92">
        <v>8431</v>
      </c>
      <c r="C29" s="284">
        <v>8115</v>
      </c>
      <c r="D29" s="92">
        <v>7987</v>
      </c>
      <c r="E29" s="92">
        <v>7890</v>
      </c>
      <c r="F29" s="92">
        <v>7874</v>
      </c>
      <c r="G29" s="92">
        <v>7811</v>
      </c>
      <c r="H29" s="92">
        <v>7714</v>
      </c>
      <c r="I29" s="92">
        <v>8089</v>
      </c>
      <c r="J29" s="92">
        <v>8096</v>
      </c>
      <c r="K29" s="92">
        <v>8124</v>
      </c>
      <c r="L29" s="285">
        <v>6967</v>
      </c>
      <c r="M29" s="58"/>
      <c r="N29" s="271"/>
      <c r="O29" s="283"/>
    </row>
    <row r="30" spans="1:15" s="108" customFormat="1" ht="12.75" customHeight="1">
      <c r="A30" s="17" t="s">
        <v>330</v>
      </c>
      <c r="B30" s="92">
        <v>2320</v>
      </c>
      <c r="C30" s="284">
        <v>2479</v>
      </c>
      <c r="D30" s="92">
        <v>2389</v>
      </c>
      <c r="E30" s="92">
        <v>2399</v>
      </c>
      <c r="F30" s="92">
        <v>2957</v>
      </c>
      <c r="G30" s="92">
        <v>2712</v>
      </c>
      <c r="H30" s="92">
        <v>2656</v>
      </c>
      <c r="I30" s="92">
        <v>2402</v>
      </c>
      <c r="J30" s="92">
        <v>2664</v>
      </c>
      <c r="K30" s="92">
        <v>2854</v>
      </c>
      <c r="L30" s="285">
        <v>2592</v>
      </c>
      <c r="M30" s="58"/>
      <c r="N30" s="271"/>
      <c r="O30" s="283"/>
    </row>
    <row r="31" spans="1:15" s="108" customFormat="1" ht="12.75" customHeight="1">
      <c r="A31" s="17" t="s">
        <v>331</v>
      </c>
      <c r="B31" s="92">
        <v>1206</v>
      </c>
      <c r="C31" s="284">
        <v>1337</v>
      </c>
      <c r="D31" s="92">
        <v>1195</v>
      </c>
      <c r="E31" s="92">
        <v>1078</v>
      </c>
      <c r="F31" s="92">
        <v>1170</v>
      </c>
      <c r="G31" s="92">
        <v>912</v>
      </c>
      <c r="H31" s="92">
        <v>767</v>
      </c>
      <c r="I31" s="92">
        <v>843</v>
      </c>
      <c r="J31" s="92">
        <v>899</v>
      </c>
      <c r="K31" s="92">
        <v>795</v>
      </c>
      <c r="L31" s="285">
        <v>747</v>
      </c>
      <c r="M31" s="58"/>
      <c r="N31" s="271"/>
      <c r="O31" s="283"/>
    </row>
    <row r="32" spans="1:15" s="108" customFormat="1" ht="12.75" customHeight="1">
      <c r="A32" s="17" t="s">
        <v>332</v>
      </c>
      <c r="B32" s="92">
        <v>105</v>
      </c>
      <c r="C32" s="284">
        <v>104</v>
      </c>
      <c r="D32" s="92">
        <v>98</v>
      </c>
      <c r="E32" s="92">
        <v>92</v>
      </c>
      <c r="F32" s="92">
        <v>99</v>
      </c>
      <c r="G32" s="92">
        <v>105</v>
      </c>
      <c r="H32" s="92">
        <v>89</v>
      </c>
      <c r="I32" s="92">
        <v>132</v>
      </c>
      <c r="J32" s="92">
        <v>140</v>
      </c>
      <c r="K32" s="92">
        <v>123</v>
      </c>
      <c r="L32" s="285">
        <v>106</v>
      </c>
      <c r="M32" s="58"/>
      <c r="N32" s="271"/>
      <c r="O32" s="283"/>
    </row>
    <row r="33" spans="1:15" s="108" customFormat="1" ht="12.75" customHeight="1">
      <c r="A33" s="17" t="s">
        <v>333</v>
      </c>
      <c r="B33" s="92">
        <v>346</v>
      </c>
      <c r="C33" s="284">
        <v>390</v>
      </c>
      <c r="D33" s="92">
        <v>360</v>
      </c>
      <c r="E33" s="92">
        <v>345</v>
      </c>
      <c r="F33" s="92">
        <v>317</v>
      </c>
      <c r="G33" s="92">
        <v>277</v>
      </c>
      <c r="H33" s="92">
        <v>240</v>
      </c>
      <c r="I33" s="92">
        <v>259</v>
      </c>
      <c r="J33" s="92">
        <v>273</v>
      </c>
      <c r="K33" s="92">
        <v>235</v>
      </c>
      <c r="L33" s="285">
        <v>226</v>
      </c>
      <c r="M33" s="58"/>
      <c r="N33" s="271"/>
      <c r="O33" s="283"/>
    </row>
    <row r="34" spans="1:15" s="108" customFormat="1" ht="12.75" customHeight="1">
      <c r="A34" s="17" t="s">
        <v>334</v>
      </c>
      <c r="B34" s="92">
        <v>161</v>
      </c>
      <c r="C34" s="284">
        <v>160</v>
      </c>
      <c r="D34" s="92">
        <v>150</v>
      </c>
      <c r="E34" s="92">
        <v>142</v>
      </c>
      <c r="F34" s="92">
        <v>147</v>
      </c>
      <c r="G34" s="92">
        <v>141</v>
      </c>
      <c r="H34" s="92">
        <v>136</v>
      </c>
      <c r="I34" s="92">
        <v>138</v>
      </c>
      <c r="J34" s="92">
        <v>214</v>
      </c>
      <c r="K34" s="92">
        <v>338</v>
      </c>
      <c r="L34" s="285">
        <v>302</v>
      </c>
      <c r="M34" s="58"/>
      <c r="N34" s="271"/>
      <c r="O34" s="283"/>
    </row>
    <row r="35" spans="1:15" s="108" customFormat="1" ht="12.75" customHeight="1">
      <c r="A35" s="17" t="s">
        <v>335</v>
      </c>
      <c r="B35" s="92">
        <v>272</v>
      </c>
      <c r="C35" s="284">
        <v>267</v>
      </c>
      <c r="D35" s="92">
        <v>249</v>
      </c>
      <c r="E35" s="92">
        <v>239</v>
      </c>
      <c r="F35" s="92">
        <v>259</v>
      </c>
      <c r="G35" s="92">
        <v>249</v>
      </c>
      <c r="H35" s="92">
        <v>227</v>
      </c>
      <c r="I35" s="92">
        <v>221</v>
      </c>
      <c r="J35" s="92">
        <v>218</v>
      </c>
      <c r="K35" s="92">
        <v>214</v>
      </c>
      <c r="L35" s="285">
        <v>208</v>
      </c>
      <c r="M35" s="58"/>
      <c r="N35" s="271"/>
      <c r="O35" s="283"/>
    </row>
    <row r="36" spans="1:15" s="108" customFormat="1" ht="12.75" customHeight="1">
      <c r="A36" s="17" t="s">
        <v>336</v>
      </c>
      <c r="B36" s="92"/>
      <c r="C36" s="284"/>
      <c r="D36" s="92"/>
      <c r="E36" s="92"/>
      <c r="F36" s="92"/>
      <c r="G36" s="92"/>
      <c r="H36" s="92"/>
      <c r="I36" s="92"/>
      <c r="J36" s="92">
        <v>15</v>
      </c>
      <c r="K36" s="92">
        <v>25</v>
      </c>
      <c r="L36" s="285">
        <v>0</v>
      </c>
      <c r="M36" s="58"/>
      <c r="O36" s="283"/>
    </row>
    <row r="37" spans="1:15" s="108" customFormat="1" ht="12.75" customHeight="1">
      <c r="A37" s="17" t="s">
        <v>337</v>
      </c>
      <c r="B37" s="92">
        <v>185</v>
      </c>
      <c r="C37" s="284">
        <v>181</v>
      </c>
      <c r="D37" s="92">
        <v>171</v>
      </c>
      <c r="E37" s="92">
        <v>163</v>
      </c>
      <c r="F37" s="92">
        <v>162</v>
      </c>
      <c r="G37" s="92">
        <v>146</v>
      </c>
      <c r="H37" s="92">
        <v>139</v>
      </c>
      <c r="I37" s="92">
        <v>131</v>
      </c>
      <c r="J37" s="92">
        <v>160</v>
      </c>
      <c r="K37" s="92">
        <v>157</v>
      </c>
      <c r="L37" s="285">
        <v>143</v>
      </c>
      <c r="M37" s="58"/>
      <c r="N37" s="271"/>
      <c r="O37" s="283"/>
    </row>
    <row r="38" spans="1:15" s="108" customFormat="1" ht="12.75" customHeight="1">
      <c r="A38" s="17" t="s">
        <v>338</v>
      </c>
      <c r="B38" s="92">
        <v>526</v>
      </c>
      <c r="C38" s="284">
        <v>522</v>
      </c>
      <c r="D38" s="92">
        <v>598</v>
      </c>
      <c r="E38" s="92">
        <v>551</v>
      </c>
      <c r="F38" s="92">
        <v>515</v>
      </c>
      <c r="G38" s="92">
        <v>574</v>
      </c>
      <c r="H38" s="92">
        <v>587</v>
      </c>
      <c r="I38" s="92">
        <v>595</v>
      </c>
      <c r="J38" s="92">
        <v>568</v>
      </c>
      <c r="K38" s="92">
        <v>614</v>
      </c>
      <c r="L38" s="285">
        <v>541</v>
      </c>
      <c r="M38" s="58"/>
      <c r="N38" s="271"/>
      <c r="O38" s="283"/>
    </row>
    <row r="39" spans="1:15" s="108" customFormat="1" ht="12.75" customHeight="1">
      <c r="A39" s="17" t="s">
        <v>339</v>
      </c>
      <c r="B39" s="92">
        <v>3220</v>
      </c>
      <c r="C39" s="284">
        <v>3410</v>
      </c>
      <c r="D39" s="92">
        <v>3517</v>
      </c>
      <c r="E39" s="92">
        <v>3076</v>
      </c>
      <c r="F39" s="92">
        <v>2981</v>
      </c>
      <c r="G39" s="92">
        <v>2808</v>
      </c>
      <c r="H39" s="92">
        <v>2670</v>
      </c>
      <c r="I39" s="92">
        <v>2509</v>
      </c>
      <c r="J39" s="92">
        <v>2633</v>
      </c>
      <c r="K39" s="92">
        <v>2861</v>
      </c>
      <c r="L39" s="285">
        <v>2779</v>
      </c>
      <c r="M39" s="58"/>
      <c r="N39" s="271"/>
      <c r="O39" s="283"/>
    </row>
    <row r="40" spans="1:15" s="108" customFormat="1" ht="12.75" customHeight="1">
      <c r="A40" s="17" t="s">
        <v>340</v>
      </c>
      <c r="B40" s="92">
        <v>2012</v>
      </c>
      <c r="C40" s="284">
        <v>2087</v>
      </c>
      <c r="D40" s="92">
        <v>1691</v>
      </c>
      <c r="E40" s="92">
        <v>441</v>
      </c>
      <c r="F40" s="92">
        <v>2379</v>
      </c>
      <c r="G40" s="92">
        <v>1336</v>
      </c>
      <c r="H40" s="92">
        <v>1477</v>
      </c>
      <c r="I40" s="92">
        <v>1423</v>
      </c>
      <c r="J40" s="92">
        <v>1320</v>
      </c>
      <c r="K40" s="92">
        <v>1293</v>
      </c>
      <c r="L40" s="285">
        <v>1318</v>
      </c>
      <c r="M40" s="58"/>
      <c r="N40" s="271"/>
      <c r="O40" s="283"/>
    </row>
    <row r="41" spans="1:15" s="108" customFormat="1" ht="12.75" customHeight="1">
      <c r="A41" s="17" t="s">
        <v>341</v>
      </c>
      <c r="B41" s="92">
        <v>768</v>
      </c>
      <c r="C41" s="284">
        <v>956</v>
      </c>
      <c r="D41" s="92">
        <v>1078</v>
      </c>
      <c r="E41" s="92">
        <v>1025</v>
      </c>
      <c r="F41" s="92">
        <v>1033</v>
      </c>
      <c r="G41" s="92">
        <v>1036</v>
      </c>
      <c r="H41" s="92">
        <v>1208</v>
      </c>
      <c r="I41" s="92">
        <v>1185</v>
      </c>
      <c r="J41" s="92">
        <v>1164</v>
      </c>
      <c r="K41" s="92">
        <v>1229</v>
      </c>
      <c r="L41" s="285">
        <v>1161</v>
      </c>
      <c r="M41" s="58"/>
      <c r="N41" s="271"/>
      <c r="O41" s="283"/>
    </row>
    <row r="42" spans="1:15" s="108" customFormat="1" ht="12.75" customHeight="1">
      <c r="A42" s="17" t="s">
        <v>342</v>
      </c>
      <c r="B42" s="92">
        <v>94</v>
      </c>
      <c r="C42" s="284">
        <v>93</v>
      </c>
      <c r="D42" s="92">
        <v>89</v>
      </c>
      <c r="E42" s="92">
        <v>83</v>
      </c>
      <c r="F42" s="92">
        <v>91</v>
      </c>
      <c r="G42" s="92">
        <v>90</v>
      </c>
      <c r="H42" s="92">
        <v>84</v>
      </c>
      <c r="I42" s="92">
        <v>78</v>
      </c>
      <c r="J42" s="92">
        <v>69</v>
      </c>
      <c r="K42" s="92">
        <v>97</v>
      </c>
      <c r="L42" s="285">
        <v>72</v>
      </c>
      <c r="M42" s="58"/>
      <c r="N42" s="271"/>
      <c r="O42" s="283"/>
    </row>
    <row r="43" spans="1:15" s="108" customFormat="1" ht="12.75" customHeight="1">
      <c r="A43" s="17" t="s">
        <v>343</v>
      </c>
      <c r="B43" s="92">
        <v>1044</v>
      </c>
      <c r="C43" s="284">
        <v>1260</v>
      </c>
      <c r="D43" s="92">
        <v>1159</v>
      </c>
      <c r="E43" s="92">
        <v>1432</v>
      </c>
      <c r="F43" s="92">
        <v>1361</v>
      </c>
      <c r="G43" s="92">
        <v>1647</v>
      </c>
      <c r="H43" s="92">
        <v>1490</v>
      </c>
      <c r="I43" s="92">
        <v>1632</v>
      </c>
      <c r="J43" s="92">
        <v>1673</v>
      </c>
      <c r="K43" s="92">
        <v>1636</v>
      </c>
      <c r="L43" s="285">
        <v>1761</v>
      </c>
      <c r="M43" s="58"/>
      <c r="N43" s="271"/>
      <c r="O43" s="283"/>
    </row>
    <row r="44" spans="1:15" s="108" customFormat="1" ht="12.75" customHeight="1">
      <c r="A44" s="17" t="s">
        <v>344</v>
      </c>
      <c r="B44" s="92"/>
      <c r="C44" s="284"/>
      <c r="D44" s="92"/>
      <c r="E44" s="92"/>
      <c r="F44" s="92">
        <v>25</v>
      </c>
      <c r="G44" s="92">
        <v>26</v>
      </c>
      <c r="H44" s="92">
        <v>23</v>
      </c>
      <c r="I44" s="92">
        <v>22</v>
      </c>
      <c r="J44" s="92">
        <v>33</v>
      </c>
      <c r="K44" s="92">
        <v>35</v>
      </c>
      <c r="L44" s="285">
        <v>36</v>
      </c>
      <c r="M44" s="58"/>
      <c r="N44" s="271"/>
      <c r="O44" s="283"/>
    </row>
    <row r="45" spans="1:15" s="172" customFormat="1" ht="12.75" customHeight="1">
      <c r="A45" s="286" t="s">
        <v>345</v>
      </c>
      <c r="B45" s="287">
        <v>69702</v>
      </c>
      <c r="C45" s="287">
        <v>68684</v>
      </c>
      <c r="D45" s="287">
        <v>65076</v>
      </c>
      <c r="E45" s="287">
        <v>60991</v>
      </c>
      <c r="F45" s="287">
        <v>66522</v>
      </c>
      <c r="G45" s="287">
        <v>63576</v>
      </c>
      <c r="H45" s="287">
        <v>61440</v>
      </c>
      <c r="I45" s="287">
        <v>62338</v>
      </c>
      <c r="J45" s="287">
        <v>63268</v>
      </c>
      <c r="K45" s="287">
        <v>63925</v>
      </c>
      <c r="L45" s="288">
        <v>56466</v>
      </c>
      <c r="M45" s="289"/>
      <c r="N45" s="289"/>
      <c r="O45" s="283"/>
    </row>
    <row r="46" spans="1:15" s="108" customFormat="1" ht="12.75" customHeight="1">
      <c r="A46" s="17" t="s">
        <v>346</v>
      </c>
      <c r="B46" s="92">
        <v>221</v>
      </c>
      <c r="C46" s="92">
        <v>213</v>
      </c>
      <c r="D46" s="92">
        <v>216</v>
      </c>
      <c r="E46" s="92">
        <v>270</v>
      </c>
      <c r="F46" s="92">
        <v>130</v>
      </c>
      <c r="G46" s="92">
        <v>148</v>
      </c>
      <c r="H46" s="92">
        <v>148</v>
      </c>
      <c r="I46" s="92">
        <v>211</v>
      </c>
      <c r="J46" s="92">
        <v>193</v>
      </c>
      <c r="K46" s="92">
        <v>230</v>
      </c>
      <c r="L46" s="285">
        <v>267</v>
      </c>
      <c r="M46" s="58"/>
      <c r="N46" s="271"/>
      <c r="O46" s="283"/>
    </row>
    <row r="47" spans="1:15" s="108" customFormat="1" ht="12.75" customHeight="1">
      <c r="A47" s="17" t="s">
        <v>347</v>
      </c>
      <c r="B47" s="92">
        <v>1411</v>
      </c>
      <c r="C47" s="92">
        <v>1414</v>
      </c>
      <c r="D47" s="92">
        <v>1359</v>
      </c>
      <c r="E47" s="92">
        <v>1447</v>
      </c>
      <c r="F47" s="92">
        <v>1453</v>
      </c>
      <c r="G47" s="92">
        <v>1484</v>
      </c>
      <c r="H47" s="92">
        <v>1506</v>
      </c>
      <c r="I47" s="92">
        <v>1614</v>
      </c>
      <c r="J47" s="92">
        <v>1785</v>
      </c>
      <c r="K47" s="92">
        <v>1923</v>
      </c>
      <c r="L47" s="285">
        <v>1895</v>
      </c>
      <c r="M47" s="58"/>
      <c r="N47" s="271"/>
      <c r="O47" s="283"/>
    </row>
    <row r="48" spans="1:15" s="108" customFormat="1" ht="12.75" customHeight="1">
      <c r="A48" s="17" t="s">
        <v>348</v>
      </c>
      <c r="B48" s="92">
        <v>1572</v>
      </c>
      <c r="C48" s="92">
        <v>1572</v>
      </c>
      <c r="D48" s="92">
        <v>1571</v>
      </c>
      <c r="E48" s="92">
        <v>1733</v>
      </c>
      <c r="F48" s="92">
        <v>1283</v>
      </c>
      <c r="G48" s="92">
        <v>1175</v>
      </c>
      <c r="H48" s="92">
        <v>1239</v>
      </c>
      <c r="I48" s="92">
        <v>1306</v>
      </c>
      <c r="J48" s="92">
        <v>1223</v>
      </c>
      <c r="K48" s="92">
        <v>1237</v>
      </c>
      <c r="L48" s="285">
        <v>1240</v>
      </c>
      <c r="M48" s="58"/>
      <c r="N48" s="271"/>
      <c r="O48" s="283"/>
    </row>
    <row r="49" spans="1:15" s="108" customFormat="1" ht="12.75" customHeight="1">
      <c r="A49" s="17" t="s">
        <v>349</v>
      </c>
      <c r="B49" s="92">
        <v>652</v>
      </c>
      <c r="C49" s="92">
        <v>684</v>
      </c>
      <c r="D49" s="92">
        <v>641</v>
      </c>
      <c r="E49" s="92">
        <v>610</v>
      </c>
      <c r="F49" s="92">
        <v>564</v>
      </c>
      <c r="G49" s="92">
        <v>515</v>
      </c>
      <c r="H49" s="92">
        <v>537</v>
      </c>
      <c r="I49" s="92">
        <v>679</v>
      </c>
      <c r="J49" s="92">
        <v>644</v>
      </c>
      <c r="K49" s="92">
        <v>588</v>
      </c>
      <c r="L49" s="285">
        <v>596</v>
      </c>
      <c r="M49" s="58"/>
      <c r="N49" s="271"/>
      <c r="O49" s="283"/>
    </row>
    <row r="50" spans="1:14" s="108" customFormat="1" ht="12.75" customHeight="1">
      <c r="A50" s="286" t="s">
        <v>350</v>
      </c>
      <c r="B50" s="287">
        <v>3856</v>
      </c>
      <c r="C50" s="169">
        <v>3883</v>
      </c>
      <c r="D50" s="169">
        <v>3787</v>
      </c>
      <c r="E50" s="169">
        <v>4060</v>
      </c>
      <c r="F50" s="169">
        <v>3430</v>
      </c>
      <c r="G50" s="169">
        <v>3322</v>
      </c>
      <c r="H50" s="169">
        <v>3430</v>
      </c>
      <c r="I50" s="169">
        <v>3810</v>
      </c>
      <c r="J50" s="169">
        <v>3845</v>
      </c>
      <c r="K50" s="169">
        <v>3978</v>
      </c>
      <c r="L50" s="288">
        <v>3998</v>
      </c>
      <c r="N50" s="273"/>
    </row>
    <row r="51" ht="11.25">
      <c r="A51"/>
    </row>
    <row r="52" ht="11.25">
      <c r="A52" s="290" t="s">
        <v>279</v>
      </c>
    </row>
    <row r="53" ht="11.25">
      <c r="A53" s="290" t="s">
        <v>280</v>
      </c>
    </row>
    <row r="54" spans="1:9" ht="11.25">
      <c r="A54" s="122" t="s">
        <v>351</v>
      </c>
      <c r="B54" s="290"/>
      <c r="C54" s="290"/>
      <c r="D54" s="290"/>
      <c r="E54" s="290"/>
      <c r="F54" s="290"/>
      <c r="G54" s="290"/>
      <c r="H54" s="290"/>
      <c r="I54" s="290"/>
    </row>
    <row r="55" ht="11.25">
      <c r="A55" s="124" t="s">
        <v>512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dimension ref="A1:O3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5" style="58" customWidth="1"/>
    <col min="2" max="11" width="12" style="58" customWidth="1"/>
    <col min="12" max="12" width="11"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353</v>
      </c>
      <c r="L1" s="273"/>
      <c r="N1" s="273"/>
      <c r="O1" s="172"/>
    </row>
    <row r="2" spans="1:15" s="108" customFormat="1" ht="12.75">
      <c r="A2" s="274" t="s">
        <v>354</v>
      </c>
      <c r="L2" s="273"/>
      <c r="N2" s="273"/>
      <c r="O2" s="172"/>
    </row>
    <row r="3" spans="12:15" s="108" customFormat="1" ht="11.25">
      <c r="L3" s="110" t="s">
        <v>355</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780.243</v>
      </c>
      <c r="C5" s="88">
        <v>934.832</v>
      </c>
      <c r="D5" s="88">
        <v>911.945</v>
      </c>
      <c r="E5" s="88">
        <v>913.941</v>
      </c>
      <c r="F5" s="88">
        <v>805.038</v>
      </c>
      <c r="G5" s="88">
        <v>805.6</v>
      </c>
      <c r="H5" s="88">
        <v>803.287</v>
      </c>
      <c r="I5" s="88">
        <v>980.85</v>
      </c>
      <c r="J5" s="88">
        <v>899.73</v>
      </c>
      <c r="K5" s="88">
        <v>914.2</v>
      </c>
      <c r="L5" s="282">
        <v>853.181</v>
      </c>
      <c r="M5" s="291"/>
      <c r="N5" s="292"/>
      <c r="O5" s="293"/>
    </row>
    <row r="6" spans="1:15" s="108" customFormat="1" ht="11.25">
      <c r="A6" s="17" t="s">
        <v>306</v>
      </c>
      <c r="B6" s="92">
        <v>1260.636</v>
      </c>
      <c r="C6" s="92">
        <v>1272.707</v>
      </c>
      <c r="D6" s="92">
        <v>1159.984</v>
      </c>
      <c r="E6" s="92">
        <v>1105.997</v>
      </c>
      <c r="F6" s="92">
        <v>1099.225</v>
      </c>
      <c r="G6" s="92">
        <v>1081.675</v>
      </c>
      <c r="H6" s="92">
        <v>1068.496</v>
      </c>
      <c r="I6" s="92">
        <v>1115.33</v>
      </c>
      <c r="J6" s="92">
        <v>1100.51</v>
      </c>
      <c r="K6" s="92">
        <v>1091.5</v>
      </c>
      <c r="L6" s="285">
        <v>1068.362</v>
      </c>
      <c r="M6" s="292"/>
      <c r="N6" s="292"/>
      <c r="O6" s="293"/>
    </row>
    <row r="7" spans="1:15" s="108" customFormat="1" ht="11.25">
      <c r="A7" s="17" t="s">
        <v>308</v>
      </c>
      <c r="B7" s="92">
        <v>128.27</v>
      </c>
      <c r="C7" s="92">
        <v>127.05</v>
      </c>
      <c r="D7" s="92">
        <v>130.74</v>
      </c>
      <c r="E7" s="92">
        <v>124.06</v>
      </c>
      <c r="F7" s="92">
        <v>124.06</v>
      </c>
      <c r="G7" s="92">
        <v>102.06</v>
      </c>
      <c r="H7" s="92">
        <v>241.97</v>
      </c>
      <c r="I7" s="92">
        <v>143.85</v>
      </c>
      <c r="J7" s="92">
        <v>157.2</v>
      </c>
      <c r="K7" s="92">
        <v>159.8</v>
      </c>
      <c r="L7" s="285">
        <v>145.18300000000002</v>
      </c>
      <c r="M7" s="292"/>
      <c r="N7" s="292"/>
      <c r="O7" s="293"/>
    </row>
    <row r="8" spans="1:15" s="108" customFormat="1" ht="11.25">
      <c r="A8" s="17" t="s">
        <v>310</v>
      </c>
      <c r="B8" s="92">
        <v>178.504</v>
      </c>
      <c r="C8" s="92">
        <v>149.345</v>
      </c>
      <c r="D8" s="92">
        <v>0</v>
      </c>
      <c r="E8" s="92">
        <v>0</v>
      </c>
      <c r="F8" s="92">
        <v>0</v>
      </c>
      <c r="G8" s="92">
        <v>0.968</v>
      </c>
      <c r="H8" s="92">
        <v>0</v>
      </c>
      <c r="I8" s="92">
        <v>0.41</v>
      </c>
      <c r="J8" s="92">
        <v>1.13</v>
      </c>
      <c r="K8" s="92">
        <v>0.9</v>
      </c>
      <c r="L8" s="285">
        <v>24.023</v>
      </c>
      <c r="M8" s="292"/>
      <c r="N8" s="292"/>
      <c r="O8" s="293"/>
    </row>
    <row r="9" spans="1:15" s="108" customFormat="1" ht="11.25">
      <c r="A9" s="17" t="s">
        <v>311</v>
      </c>
      <c r="B9" s="92">
        <v>26.812</v>
      </c>
      <c r="C9" s="92">
        <v>34.151</v>
      </c>
      <c r="D9" s="92">
        <v>22.183</v>
      </c>
      <c r="E9" s="92">
        <v>4.58</v>
      </c>
      <c r="F9" s="92">
        <v>12.61</v>
      </c>
      <c r="G9" s="92">
        <v>16.01</v>
      </c>
      <c r="H9" s="92">
        <v>8.897</v>
      </c>
      <c r="I9" s="92">
        <v>5.56</v>
      </c>
      <c r="J9" s="92">
        <v>14.66</v>
      </c>
      <c r="K9" s="92">
        <v>21.7</v>
      </c>
      <c r="L9" s="285">
        <v>15.125</v>
      </c>
      <c r="M9" s="292"/>
      <c r="N9" s="292"/>
      <c r="O9" s="293"/>
    </row>
    <row r="10" spans="1:15" s="108" customFormat="1" ht="11.25">
      <c r="A10" s="17" t="s">
        <v>312</v>
      </c>
      <c r="B10" s="92">
        <v>461.595</v>
      </c>
      <c r="C10" s="92">
        <v>477.754</v>
      </c>
      <c r="D10" s="92">
        <v>446.982</v>
      </c>
      <c r="E10" s="92">
        <v>443.165</v>
      </c>
      <c r="F10" s="92">
        <v>437.981</v>
      </c>
      <c r="G10" s="92">
        <v>462.327</v>
      </c>
      <c r="H10" s="92">
        <v>469.637</v>
      </c>
      <c r="I10" s="92">
        <v>468.54</v>
      </c>
      <c r="J10" s="92">
        <v>432.27</v>
      </c>
      <c r="K10" s="92">
        <v>438.3</v>
      </c>
      <c r="L10" s="285">
        <v>427.493</v>
      </c>
      <c r="M10" s="292"/>
      <c r="N10" s="292"/>
      <c r="O10" s="293"/>
    </row>
    <row r="11" spans="1:15" s="108" customFormat="1" ht="11.25">
      <c r="A11" s="17" t="s">
        <v>313</v>
      </c>
      <c r="B11" s="92">
        <v>5127.795</v>
      </c>
      <c r="C11" s="92">
        <v>5100.577</v>
      </c>
      <c r="D11" s="92">
        <v>5041.893</v>
      </c>
      <c r="E11" s="92">
        <v>4688.64</v>
      </c>
      <c r="F11" s="92">
        <v>5222.477</v>
      </c>
      <c r="G11" s="92">
        <v>5400.358</v>
      </c>
      <c r="H11" s="92">
        <v>4927.036</v>
      </c>
      <c r="I11" s="92">
        <v>4666.99</v>
      </c>
      <c r="J11" s="92">
        <v>4621.95</v>
      </c>
      <c r="K11" s="92">
        <v>4663.8</v>
      </c>
      <c r="L11" s="285">
        <v>4328.943</v>
      </c>
      <c r="M11" s="292"/>
      <c r="N11" s="292"/>
      <c r="O11" s="293"/>
    </row>
    <row r="12" spans="1:15" s="108" customFormat="1" ht="11.25">
      <c r="A12" s="17" t="s">
        <v>315</v>
      </c>
      <c r="B12" s="92">
        <v>455.72</v>
      </c>
      <c r="C12" s="92">
        <v>367.8</v>
      </c>
      <c r="D12" s="92">
        <v>388.17</v>
      </c>
      <c r="E12" s="92">
        <v>500.58</v>
      </c>
      <c r="F12" s="92">
        <v>538.14</v>
      </c>
      <c r="G12" s="92">
        <v>616.99</v>
      </c>
      <c r="H12" s="92">
        <v>663.3</v>
      </c>
      <c r="I12" s="92">
        <v>636.14</v>
      </c>
      <c r="J12" s="92">
        <v>693.79</v>
      </c>
      <c r="K12" s="92">
        <v>707.2</v>
      </c>
      <c r="L12" s="285">
        <v>789.607</v>
      </c>
      <c r="M12" s="292"/>
      <c r="N12" s="292"/>
      <c r="O12" s="293"/>
    </row>
    <row r="13" spans="1:15" s="108" customFormat="1" ht="11.25">
      <c r="A13" s="17" t="s">
        <v>316</v>
      </c>
      <c r="B13" s="92">
        <v>372.074</v>
      </c>
      <c r="C13" s="92">
        <v>304.628</v>
      </c>
      <c r="D13" s="92">
        <v>347.456</v>
      </c>
      <c r="E13" s="92">
        <v>284.01</v>
      </c>
      <c r="F13" s="92">
        <v>276.453</v>
      </c>
      <c r="G13" s="92">
        <v>295.079</v>
      </c>
      <c r="H13" s="92">
        <v>317.1</v>
      </c>
      <c r="I13" s="92">
        <v>363.33</v>
      </c>
      <c r="J13" s="92">
        <v>370</v>
      </c>
      <c r="K13" s="92">
        <v>366.2</v>
      </c>
      <c r="L13" s="285">
        <v>391.946</v>
      </c>
      <c r="M13" s="292"/>
      <c r="N13" s="292"/>
      <c r="O13" s="293"/>
    </row>
    <row r="14" spans="1:15" s="108" customFormat="1" ht="11.25">
      <c r="A14" s="17" t="s">
        <v>318</v>
      </c>
      <c r="B14" s="92">
        <v>127.279</v>
      </c>
      <c r="C14" s="92">
        <v>125.6</v>
      </c>
      <c r="D14" s="92">
        <v>128.072</v>
      </c>
      <c r="E14" s="92">
        <v>133.232</v>
      </c>
      <c r="F14" s="92">
        <v>138.123</v>
      </c>
      <c r="G14" s="92">
        <v>144.789</v>
      </c>
      <c r="H14" s="92">
        <v>204.171</v>
      </c>
      <c r="I14" s="92">
        <v>197.16</v>
      </c>
      <c r="J14" s="92">
        <v>187.7</v>
      </c>
      <c r="K14" s="92">
        <v>191.7</v>
      </c>
      <c r="L14" s="285">
        <v>150.361</v>
      </c>
      <c r="M14" s="292"/>
      <c r="N14" s="292"/>
      <c r="O14" s="293"/>
    </row>
    <row r="15" spans="1:15" s="108" customFormat="1" ht="11.25">
      <c r="A15" s="17" t="s">
        <v>320</v>
      </c>
      <c r="B15" s="92">
        <v>1251.706</v>
      </c>
      <c r="C15" s="92">
        <v>1283.372</v>
      </c>
      <c r="D15" s="92">
        <v>1336.393</v>
      </c>
      <c r="E15" s="92">
        <v>1268.794</v>
      </c>
      <c r="F15" s="92">
        <v>1173.977</v>
      </c>
      <c r="G15" s="92">
        <v>1299.323</v>
      </c>
      <c r="H15" s="92">
        <v>1610.129</v>
      </c>
      <c r="I15" s="92">
        <v>1409.86</v>
      </c>
      <c r="J15" s="92">
        <v>1341.06</v>
      </c>
      <c r="K15" s="92">
        <v>1312.6</v>
      </c>
      <c r="L15" s="285">
        <v>1172.831</v>
      </c>
      <c r="M15" s="292"/>
      <c r="N15" s="292"/>
      <c r="O15" s="293"/>
    </row>
    <row r="16" spans="1:15" s="108" customFormat="1" ht="11.25">
      <c r="A16" s="17" t="s">
        <v>323</v>
      </c>
      <c r="B16" s="92">
        <v>9.427</v>
      </c>
      <c r="C16" s="92">
        <v>20.88</v>
      </c>
      <c r="D16" s="92">
        <v>39.459</v>
      </c>
      <c r="E16" s="92">
        <v>35.035</v>
      </c>
      <c r="F16" s="92">
        <v>17.218</v>
      </c>
      <c r="G16" s="92">
        <v>28.258</v>
      </c>
      <c r="H16" s="92">
        <v>25.793</v>
      </c>
      <c r="I16" s="92">
        <v>42.08</v>
      </c>
      <c r="J16" s="92">
        <v>48.69</v>
      </c>
      <c r="K16" s="92">
        <v>31.5</v>
      </c>
      <c r="L16" s="285">
        <v>7.655</v>
      </c>
      <c r="N16" s="292"/>
      <c r="O16" s="293"/>
    </row>
    <row r="17" spans="1:15" s="108" customFormat="1" ht="11.25">
      <c r="A17" s="17" t="s">
        <v>324</v>
      </c>
      <c r="B17" s="92">
        <v>245.866</v>
      </c>
      <c r="C17" s="92">
        <v>260.81</v>
      </c>
      <c r="D17" s="92">
        <v>361.568</v>
      </c>
      <c r="E17" s="92">
        <v>312.919</v>
      </c>
      <c r="F17" s="92">
        <v>374.574</v>
      </c>
      <c r="G17" s="92">
        <v>385.25</v>
      </c>
      <c r="H17" s="92">
        <v>300.8</v>
      </c>
      <c r="I17" s="92">
        <v>406.68</v>
      </c>
      <c r="J17" s="92">
        <v>452.3</v>
      </c>
      <c r="K17" s="92">
        <v>474.6</v>
      </c>
      <c r="L17" s="285">
        <v>416.038</v>
      </c>
      <c r="M17" s="292"/>
      <c r="N17" s="292"/>
      <c r="O17" s="293"/>
    </row>
    <row r="18" spans="1:15" s="108" customFormat="1" ht="11.25">
      <c r="A18" s="17" t="s">
        <v>322</v>
      </c>
      <c r="B18" s="92">
        <v>143.12</v>
      </c>
      <c r="C18" s="92">
        <v>203.1</v>
      </c>
      <c r="D18" s="92">
        <v>183.17</v>
      </c>
      <c r="E18" s="92">
        <v>189.14</v>
      </c>
      <c r="F18" s="92">
        <v>218.12</v>
      </c>
      <c r="G18" s="92">
        <v>213.79</v>
      </c>
      <c r="H18" s="92">
        <v>215.42</v>
      </c>
      <c r="I18" s="92">
        <v>185.2</v>
      </c>
      <c r="J18" s="92">
        <v>194.89</v>
      </c>
      <c r="K18" s="92">
        <v>202.1</v>
      </c>
      <c r="L18" s="285">
        <v>165.91</v>
      </c>
      <c r="M18" s="292"/>
      <c r="N18" s="292"/>
      <c r="O18" s="293"/>
    </row>
    <row r="19" spans="1:15" s="108" customFormat="1" ht="11.25">
      <c r="A19" s="17" t="s">
        <v>329</v>
      </c>
      <c r="B19" s="92">
        <v>1261.569</v>
      </c>
      <c r="C19" s="92">
        <v>1236.978</v>
      </c>
      <c r="D19" s="92">
        <v>1427.984</v>
      </c>
      <c r="E19" s="92">
        <v>1500.679</v>
      </c>
      <c r="F19" s="92">
        <v>1697.858</v>
      </c>
      <c r="G19" s="92">
        <v>1626.974</v>
      </c>
      <c r="H19" s="92">
        <v>1743.42</v>
      </c>
      <c r="I19" s="92">
        <v>1903.68</v>
      </c>
      <c r="J19" s="92">
        <v>1860.6</v>
      </c>
      <c r="K19" s="92">
        <v>2107.1</v>
      </c>
      <c r="L19" s="285">
        <v>3535</v>
      </c>
      <c r="O19" s="293"/>
    </row>
    <row r="20" spans="1:15" s="108" customFormat="1" ht="11.25">
      <c r="A20" s="17" t="s">
        <v>330</v>
      </c>
      <c r="B20" s="92">
        <v>4.521</v>
      </c>
      <c r="C20" s="92">
        <v>6.141</v>
      </c>
      <c r="D20" s="92">
        <v>28.261</v>
      </c>
      <c r="E20" s="92">
        <v>0</v>
      </c>
      <c r="F20" s="92">
        <v>29.232</v>
      </c>
      <c r="G20" s="92">
        <v>30.242</v>
      </c>
      <c r="H20" s="92">
        <v>9.1</v>
      </c>
      <c r="I20" s="92">
        <v>5.56</v>
      </c>
      <c r="J20" s="92">
        <v>5.88</v>
      </c>
      <c r="K20" s="92">
        <v>5</v>
      </c>
      <c r="L20" s="285">
        <v>1.724</v>
      </c>
      <c r="N20" s="292"/>
      <c r="O20" s="293"/>
    </row>
    <row r="21" spans="1:15" s="108" customFormat="1" ht="11.25">
      <c r="A21" s="17" t="s">
        <v>331</v>
      </c>
      <c r="B21" s="92">
        <v>893</v>
      </c>
      <c r="C21" s="92">
        <v>909</v>
      </c>
      <c r="D21" s="92">
        <v>835</v>
      </c>
      <c r="E21" s="92">
        <v>774</v>
      </c>
      <c r="F21" s="92">
        <v>862</v>
      </c>
      <c r="G21" s="92">
        <v>674.17</v>
      </c>
      <c r="H21" s="92">
        <v>533.18</v>
      </c>
      <c r="I21" s="92">
        <v>568.05</v>
      </c>
      <c r="J21" s="92">
        <v>704.78</v>
      </c>
      <c r="K21" s="92">
        <v>661.5</v>
      </c>
      <c r="L21" s="285">
        <v>348.31899999999996</v>
      </c>
      <c r="M21" s="292"/>
      <c r="N21" s="292"/>
      <c r="O21" s="293"/>
    </row>
    <row r="22" spans="1:15" s="108" customFormat="1" ht="11.25">
      <c r="A22" s="17" t="s">
        <v>339</v>
      </c>
      <c r="B22" s="92">
        <v>13.72</v>
      </c>
      <c r="C22" s="92">
        <v>19.604</v>
      </c>
      <c r="D22" s="92">
        <v>19.773</v>
      </c>
      <c r="E22" s="92">
        <v>19.959</v>
      </c>
      <c r="F22" s="92">
        <v>15.318</v>
      </c>
      <c r="G22" s="92">
        <v>25.278</v>
      </c>
      <c r="H22" s="92">
        <v>26.824</v>
      </c>
      <c r="I22" s="92">
        <v>28.25</v>
      </c>
      <c r="J22" s="92">
        <v>41.47</v>
      </c>
      <c r="K22" s="92">
        <v>45.8</v>
      </c>
      <c r="L22" s="285">
        <v>51.037</v>
      </c>
      <c r="M22" s="292"/>
      <c r="N22" s="292"/>
      <c r="O22" s="293"/>
    </row>
    <row r="23" spans="1:15" s="108" customFormat="1" ht="11.25">
      <c r="A23" s="17" t="s">
        <v>338</v>
      </c>
      <c r="B23" s="92">
        <v>267.07</v>
      </c>
      <c r="C23" s="92">
        <v>268.18</v>
      </c>
      <c r="D23" s="92">
        <v>273.46</v>
      </c>
      <c r="E23" s="92">
        <v>253.8</v>
      </c>
      <c r="F23" s="92">
        <v>269.69</v>
      </c>
      <c r="G23" s="92">
        <v>254.9</v>
      </c>
      <c r="H23" s="92">
        <v>263.34</v>
      </c>
      <c r="I23" s="92">
        <v>256.25</v>
      </c>
      <c r="J23" s="92">
        <v>253.39</v>
      </c>
      <c r="K23" s="92">
        <v>267.3</v>
      </c>
      <c r="L23" s="285">
        <v>185.47</v>
      </c>
      <c r="M23" s="292"/>
      <c r="N23" s="292"/>
      <c r="O23" s="293"/>
    </row>
    <row r="24" spans="1:15" s="108" customFormat="1" ht="11.25">
      <c r="A24" s="17" t="s">
        <v>340</v>
      </c>
      <c r="B24" s="92">
        <v>502.952</v>
      </c>
      <c r="C24" s="92">
        <v>506.247</v>
      </c>
      <c r="D24" s="92">
        <v>452.104</v>
      </c>
      <c r="E24" s="92">
        <v>525.981</v>
      </c>
      <c r="F24" s="92">
        <v>443.81</v>
      </c>
      <c r="G24" s="92">
        <v>567.325</v>
      </c>
      <c r="H24" s="92">
        <v>460.86</v>
      </c>
      <c r="I24" s="92">
        <v>431.15</v>
      </c>
      <c r="J24" s="92">
        <v>379.07</v>
      </c>
      <c r="K24" s="92">
        <v>421.7</v>
      </c>
      <c r="L24" s="285">
        <v>404.721</v>
      </c>
      <c r="M24" s="292"/>
      <c r="N24" s="292"/>
      <c r="O24" s="293"/>
    </row>
    <row r="25" spans="1:15" s="108" customFormat="1" ht="11.25">
      <c r="A25" s="17" t="s">
        <v>341</v>
      </c>
      <c r="B25" s="92">
        <v>107.97</v>
      </c>
      <c r="C25" s="92">
        <v>100.196</v>
      </c>
      <c r="D25" s="92">
        <v>104.062</v>
      </c>
      <c r="E25" s="92">
        <v>63.433</v>
      </c>
      <c r="F25" s="92">
        <v>83.64</v>
      </c>
      <c r="G25" s="92">
        <v>74.821</v>
      </c>
      <c r="H25" s="92">
        <v>83.005</v>
      </c>
      <c r="I25" s="92">
        <v>76.05</v>
      </c>
      <c r="J25" s="92">
        <v>107.29</v>
      </c>
      <c r="K25" s="92">
        <v>176</v>
      </c>
      <c r="L25" s="285">
        <v>166.524</v>
      </c>
      <c r="M25" s="292"/>
      <c r="N25" s="292"/>
      <c r="O25" s="293"/>
    </row>
    <row r="26" spans="1:15" s="108" customFormat="1" ht="11.25">
      <c r="A26" s="17" t="s">
        <v>343</v>
      </c>
      <c r="B26" s="92">
        <v>696.085</v>
      </c>
      <c r="C26" s="92">
        <v>788.931</v>
      </c>
      <c r="D26" s="92">
        <v>813.248</v>
      </c>
      <c r="E26" s="92">
        <v>917.16</v>
      </c>
      <c r="F26" s="92">
        <v>877.721</v>
      </c>
      <c r="G26" s="92">
        <v>954.892</v>
      </c>
      <c r="H26" s="92">
        <v>919.37</v>
      </c>
      <c r="I26" s="92">
        <v>996.95</v>
      </c>
      <c r="J26" s="92">
        <v>1005.28</v>
      </c>
      <c r="K26" s="92">
        <v>898.8</v>
      </c>
      <c r="L26" s="285">
        <v>1023.755</v>
      </c>
      <c r="M26" s="292"/>
      <c r="N26" s="292"/>
      <c r="O26" s="293"/>
    </row>
    <row r="27" spans="1:15" s="108" customFormat="1" ht="11.25">
      <c r="A27" s="286" t="s">
        <v>345</v>
      </c>
      <c r="B27" s="287">
        <v>14315.933999999997</v>
      </c>
      <c r="C27" s="287">
        <v>14497.882999999998</v>
      </c>
      <c r="D27" s="287">
        <v>14451.906999999997</v>
      </c>
      <c r="E27" s="287">
        <v>14059.105</v>
      </c>
      <c r="F27" s="287">
        <v>14717.265</v>
      </c>
      <c r="G27" s="287">
        <v>15061.079000000003</v>
      </c>
      <c r="H27" s="287">
        <v>14895.135000000002</v>
      </c>
      <c r="I27" s="287">
        <v>14887.92</v>
      </c>
      <c r="J27" s="287">
        <v>14873.64</v>
      </c>
      <c r="K27" s="287">
        <v>15159.3</v>
      </c>
      <c r="L27" s="294">
        <f>SUM(L5:L26)</f>
        <v>15673.207999999999</v>
      </c>
      <c r="M27" s="292"/>
      <c r="N27" s="292"/>
      <c r="O27" s="293"/>
    </row>
    <row r="28" spans="1:15" s="108" customFormat="1" ht="11.25">
      <c r="A28" s="17" t="s">
        <v>346</v>
      </c>
      <c r="B28" s="92"/>
      <c r="C28" s="92"/>
      <c r="D28" s="92"/>
      <c r="E28" s="92"/>
      <c r="F28" s="92"/>
      <c r="G28" s="92">
        <v>0.282</v>
      </c>
      <c r="H28" s="92">
        <v>0.28</v>
      </c>
      <c r="I28" s="92">
        <v>0.08</v>
      </c>
      <c r="J28" s="92">
        <v>0</v>
      </c>
      <c r="K28" s="92">
        <v>0</v>
      </c>
      <c r="L28" s="285"/>
      <c r="M28" s="292"/>
      <c r="N28" s="292"/>
      <c r="O28" s="293"/>
    </row>
    <row r="29" spans="1:15" s="108" customFormat="1" ht="11.25">
      <c r="A29" s="17" t="s">
        <v>347</v>
      </c>
      <c r="B29" s="92">
        <v>140.425</v>
      </c>
      <c r="C29" s="92">
        <v>148.838</v>
      </c>
      <c r="D29" s="92">
        <v>100.079</v>
      </c>
      <c r="E29" s="92">
        <v>159.994</v>
      </c>
      <c r="F29" s="92">
        <v>184.033</v>
      </c>
      <c r="G29" s="92">
        <v>262.844</v>
      </c>
      <c r="H29" s="92">
        <v>331.5</v>
      </c>
      <c r="I29" s="92">
        <v>374.94</v>
      </c>
      <c r="J29" s="92">
        <v>507.9</v>
      </c>
      <c r="K29" s="92">
        <v>515.3</v>
      </c>
      <c r="L29" s="285">
        <v>412.346</v>
      </c>
      <c r="M29" s="292"/>
      <c r="N29" s="292"/>
      <c r="O29" s="293"/>
    </row>
    <row r="30" spans="1:15" s="108" customFormat="1" ht="11.25">
      <c r="A30" s="17" t="s">
        <v>348</v>
      </c>
      <c r="B30" s="92">
        <v>413.453</v>
      </c>
      <c r="C30" s="92">
        <v>420.081</v>
      </c>
      <c r="D30" s="92">
        <v>414.612</v>
      </c>
      <c r="E30" s="92">
        <v>477.026</v>
      </c>
      <c r="F30" s="92">
        <v>535.38</v>
      </c>
      <c r="G30" s="92">
        <v>547.741</v>
      </c>
      <c r="H30" s="92">
        <v>629.8</v>
      </c>
      <c r="I30" s="92">
        <v>638.38</v>
      </c>
      <c r="J30" s="92">
        <v>695.39</v>
      </c>
      <c r="K30" s="92">
        <v>782.8</v>
      </c>
      <c r="L30" s="285">
        <v>760.4380000000001</v>
      </c>
      <c r="M30" s="292"/>
      <c r="N30" s="292"/>
      <c r="O30" s="293"/>
    </row>
    <row r="31" spans="1:14" s="108" customFormat="1" ht="11.25">
      <c r="A31" s="17" t="s">
        <v>349</v>
      </c>
      <c r="B31" s="92">
        <v>36.451</v>
      </c>
      <c r="C31" s="92">
        <v>36.841</v>
      </c>
      <c r="D31" s="92">
        <v>32.812</v>
      </c>
      <c r="E31" s="92">
        <v>24.685</v>
      </c>
      <c r="F31" s="92">
        <v>17.065</v>
      </c>
      <c r="G31" s="92">
        <v>11.276</v>
      </c>
      <c r="H31" s="92">
        <v>20.822</v>
      </c>
      <c r="I31" s="92">
        <v>37.35</v>
      </c>
      <c r="J31" s="92">
        <v>36.65</v>
      </c>
      <c r="K31" s="92">
        <v>41.1</v>
      </c>
      <c r="L31" s="285">
        <v>59.089</v>
      </c>
      <c r="M31" s="292"/>
      <c r="N31" s="292"/>
    </row>
    <row r="32" spans="1:14" s="108" customFormat="1" ht="11.25">
      <c r="A32" s="286" t="s">
        <v>350</v>
      </c>
      <c r="B32" s="287">
        <v>590.329</v>
      </c>
      <c r="C32" s="287">
        <v>605.76</v>
      </c>
      <c r="D32" s="287">
        <v>547.503</v>
      </c>
      <c r="E32" s="287">
        <v>661.7049999999999</v>
      </c>
      <c r="F32" s="287">
        <v>736.4780000000001</v>
      </c>
      <c r="G32" s="287">
        <v>822.1429999999999</v>
      </c>
      <c r="H32" s="287">
        <v>982.4019999999999</v>
      </c>
      <c r="I32" s="287">
        <v>1050.75</v>
      </c>
      <c r="J32" s="287">
        <v>1239.94</v>
      </c>
      <c r="K32" s="287">
        <v>1339</v>
      </c>
      <c r="L32" s="294">
        <f>SUM(L28:L31)</f>
        <v>1231.873</v>
      </c>
      <c r="M32" s="292"/>
      <c r="N32" s="292"/>
    </row>
    <row r="33" ht="11.25">
      <c r="A33"/>
    </row>
    <row r="34" ht="11.25">
      <c r="A34" s="290" t="s">
        <v>279</v>
      </c>
    </row>
    <row r="35" ht="11.25">
      <c r="A35" s="290" t="s">
        <v>280</v>
      </c>
    </row>
    <row r="36" spans="1:9" ht="11.25">
      <c r="A36" s="122" t="s">
        <v>351</v>
      </c>
      <c r="B36" s="290"/>
      <c r="C36" s="290"/>
      <c r="D36" s="290"/>
      <c r="E36" s="290"/>
      <c r="F36" s="290"/>
      <c r="G36" s="290"/>
      <c r="H36" s="290"/>
      <c r="I36" s="290"/>
    </row>
    <row r="37" ht="11.25">
      <c r="A37"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dimension ref="A1:U3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83203125" style="58" customWidth="1"/>
    <col min="2" max="11" width="12" style="58" customWidth="1"/>
    <col min="12" max="12" width="11.1601562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356</v>
      </c>
      <c r="L1" s="273"/>
      <c r="N1" s="273"/>
      <c r="O1" s="172"/>
    </row>
    <row r="2" spans="1:15" s="108" customFormat="1" ht="12.75">
      <c r="A2" s="274" t="s">
        <v>357</v>
      </c>
      <c r="L2" s="273"/>
      <c r="N2" s="273"/>
      <c r="O2" s="172"/>
    </row>
    <row r="3" spans="12:15" s="108" customFormat="1" ht="11.25">
      <c r="L3" s="110" t="s">
        <v>358</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543.45</v>
      </c>
      <c r="C5" s="88">
        <v>558.05</v>
      </c>
      <c r="D5" s="88">
        <v>734.13</v>
      </c>
      <c r="E5" s="88">
        <v>583.34</v>
      </c>
      <c r="F5" s="88">
        <v>537.87</v>
      </c>
      <c r="G5" s="88">
        <v>514.22</v>
      </c>
      <c r="H5" s="88">
        <v>512.18</v>
      </c>
      <c r="I5" s="88">
        <v>489.74</v>
      </c>
      <c r="J5" s="88">
        <v>504.42</v>
      </c>
      <c r="K5" s="88">
        <v>495.5</v>
      </c>
      <c r="L5" s="282">
        <v>473.856</v>
      </c>
      <c r="M5" s="292"/>
      <c r="N5" s="292"/>
      <c r="O5" s="293"/>
    </row>
    <row r="6" spans="1:15" s="108" customFormat="1" ht="11.25">
      <c r="A6" s="17" t="s">
        <v>306</v>
      </c>
      <c r="B6" s="92">
        <v>1240.62</v>
      </c>
      <c r="C6" s="92">
        <v>1255.53</v>
      </c>
      <c r="D6" s="92">
        <v>1126.67</v>
      </c>
      <c r="E6" s="92">
        <v>1069.91</v>
      </c>
      <c r="F6" s="92">
        <v>1067.94</v>
      </c>
      <c r="G6" s="92">
        <v>1022.31</v>
      </c>
      <c r="H6" s="92">
        <v>1011.35</v>
      </c>
      <c r="I6" s="92">
        <v>1061.2</v>
      </c>
      <c r="J6" s="92">
        <v>1080.72</v>
      </c>
      <c r="K6" s="92">
        <v>1073.4</v>
      </c>
      <c r="L6" s="285">
        <v>1043.643</v>
      </c>
      <c r="M6" s="292"/>
      <c r="N6" s="292"/>
      <c r="O6" s="293"/>
    </row>
    <row r="7" spans="1:15" s="108" customFormat="1" ht="11.25">
      <c r="A7" s="17" t="s">
        <v>308</v>
      </c>
      <c r="B7" s="92">
        <v>123.5</v>
      </c>
      <c r="C7" s="92">
        <v>120.07</v>
      </c>
      <c r="D7" s="92">
        <v>120.51</v>
      </c>
      <c r="E7" s="92">
        <v>127.7</v>
      </c>
      <c r="F7" s="92">
        <v>127.7</v>
      </c>
      <c r="G7" s="92">
        <v>104.53</v>
      </c>
      <c r="H7" s="92">
        <v>226.75</v>
      </c>
      <c r="I7" s="92">
        <v>132.33</v>
      </c>
      <c r="J7" s="92">
        <v>140.26</v>
      </c>
      <c r="K7" s="92">
        <v>140.6</v>
      </c>
      <c r="L7" s="285">
        <v>149.591</v>
      </c>
      <c r="M7" s="292"/>
      <c r="N7" s="292"/>
      <c r="O7" s="293"/>
    </row>
    <row r="8" spans="1:15" s="108" customFormat="1" ht="11.25">
      <c r="A8" s="17" t="s">
        <v>310</v>
      </c>
      <c r="B8" s="92">
        <v>179.489</v>
      </c>
      <c r="C8" s="92">
        <v>146.405</v>
      </c>
      <c r="D8" s="92">
        <v>0</v>
      </c>
      <c r="E8" s="92">
        <v>0</v>
      </c>
      <c r="F8" s="92">
        <v>0</v>
      </c>
      <c r="G8" s="92">
        <v>0</v>
      </c>
      <c r="H8" s="92">
        <v>0</v>
      </c>
      <c r="I8" s="92">
        <v>0</v>
      </c>
      <c r="J8" s="92">
        <v>0</v>
      </c>
      <c r="K8" s="92">
        <v>0</v>
      </c>
      <c r="L8" s="285">
        <v>0.027</v>
      </c>
      <c r="M8" s="292"/>
      <c r="N8" s="292"/>
      <c r="O8" s="293"/>
    </row>
    <row r="9" spans="1:15" s="108" customFormat="1" ht="11.25">
      <c r="A9" s="17" t="s">
        <v>311</v>
      </c>
      <c r="B9" s="92">
        <v>0</v>
      </c>
      <c r="C9" s="92">
        <v>0.57</v>
      </c>
      <c r="D9" s="92">
        <v>0</v>
      </c>
      <c r="E9" s="92">
        <v>4.578</v>
      </c>
      <c r="F9" s="92">
        <v>12.61</v>
      </c>
      <c r="G9" s="92">
        <v>16</v>
      </c>
      <c r="H9" s="92">
        <v>0</v>
      </c>
      <c r="I9" s="92">
        <v>0</v>
      </c>
      <c r="J9" s="92">
        <v>0</v>
      </c>
      <c r="K9" s="92">
        <v>2.7</v>
      </c>
      <c r="L9" s="285">
        <v>3.508</v>
      </c>
      <c r="M9" s="292"/>
      <c r="N9" s="292"/>
      <c r="O9" s="293"/>
    </row>
    <row r="10" spans="1:15" s="108" customFormat="1" ht="11.25">
      <c r="A10" s="17" t="s">
        <v>312</v>
      </c>
      <c r="B10" s="92">
        <v>523.118</v>
      </c>
      <c r="C10" s="92">
        <v>544.387</v>
      </c>
      <c r="D10" s="92">
        <v>506.736</v>
      </c>
      <c r="E10" s="92">
        <v>493.073</v>
      </c>
      <c r="F10" s="92">
        <v>483.92</v>
      </c>
      <c r="G10" s="92">
        <v>506.2</v>
      </c>
      <c r="H10" s="92">
        <v>522.92</v>
      </c>
      <c r="I10" s="92">
        <v>510.36</v>
      </c>
      <c r="J10" s="92">
        <v>487.52</v>
      </c>
      <c r="K10" s="92">
        <v>484.7</v>
      </c>
      <c r="L10" s="285">
        <v>475.573</v>
      </c>
      <c r="M10" s="292"/>
      <c r="N10" s="292"/>
      <c r="O10" s="293"/>
    </row>
    <row r="11" spans="1:15" s="108" customFormat="1" ht="11.25">
      <c r="A11" s="17" t="s">
        <v>313</v>
      </c>
      <c r="B11" s="92">
        <v>5076.901</v>
      </c>
      <c r="C11" s="92">
        <v>5135.839</v>
      </c>
      <c r="D11" s="92">
        <v>5023.26</v>
      </c>
      <c r="E11" s="92">
        <v>4656.789</v>
      </c>
      <c r="F11" s="92">
        <v>5149.171</v>
      </c>
      <c r="G11" s="92">
        <v>5321.4</v>
      </c>
      <c r="H11" s="92">
        <v>4846.06</v>
      </c>
      <c r="I11" s="92">
        <v>4450.94</v>
      </c>
      <c r="J11" s="92">
        <v>4368.85</v>
      </c>
      <c r="K11" s="92">
        <v>4454.3</v>
      </c>
      <c r="L11" s="285">
        <v>4149.133</v>
      </c>
      <c r="M11" s="292"/>
      <c r="N11" s="292"/>
      <c r="O11" s="293"/>
    </row>
    <row r="12" spans="1:15" s="108" customFormat="1" ht="11.25">
      <c r="A12" s="17" t="s">
        <v>315</v>
      </c>
      <c r="B12" s="92">
        <v>166.77</v>
      </c>
      <c r="C12" s="92">
        <v>158.4</v>
      </c>
      <c r="D12" s="92">
        <v>171.1</v>
      </c>
      <c r="E12" s="92">
        <v>163.75</v>
      </c>
      <c r="F12" s="92">
        <v>364.1</v>
      </c>
      <c r="G12" s="92">
        <v>374.91</v>
      </c>
      <c r="H12" s="92">
        <v>345.01</v>
      </c>
      <c r="I12" s="92">
        <v>361.53</v>
      </c>
      <c r="J12" s="92">
        <v>377.91</v>
      </c>
      <c r="K12" s="92">
        <v>362.1</v>
      </c>
      <c r="L12" s="285">
        <v>367.13</v>
      </c>
      <c r="M12" s="292"/>
      <c r="N12" s="292"/>
      <c r="O12" s="293"/>
    </row>
    <row r="13" spans="1:15" s="108" customFormat="1" ht="11.25">
      <c r="A13" s="17" t="s">
        <v>316</v>
      </c>
      <c r="B13" s="92">
        <v>348.18</v>
      </c>
      <c r="C13" s="92">
        <v>286.43</v>
      </c>
      <c r="D13" s="92">
        <v>318.49</v>
      </c>
      <c r="E13" s="92">
        <v>266.98</v>
      </c>
      <c r="F13" s="92">
        <v>251.21</v>
      </c>
      <c r="G13" s="92">
        <v>262.01</v>
      </c>
      <c r="H13" s="92">
        <v>283.8</v>
      </c>
      <c r="I13" s="92">
        <v>319.62</v>
      </c>
      <c r="J13" s="92">
        <v>315.51</v>
      </c>
      <c r="K13" s="92">
        <v>296.4</v>
      </c>
      <c r="L13" s="285">
        <v>301.952</v>
      </c>
      <c r="M13" s="292"/>
      <c r="N13" s="292"/>
      <c r="O13" s="293"/>
    </row>
    <row r="14" spans="1:15" s="108" customFormat="1" ht="11.25">
      <c r="A14" s="17" t="s">
        <v>318</v>
      </c>
      <c r="B14" s="92">
        <v>124.859</v>
      </c>
      <c r="C14" s="92">
        <v>128.808</v>
      </c>
      <c r="D14" s="92">
        <v>130.69</v>
      </c>
      <c r="E14" s="92">
        <v>132.7</v>
      </c>
      <c r="F14" s="92">
        <v>133.438</v>
      </c>
      <c r="G14" s="92">
        <v>133.227</v>
      </c>
      <c r="H14" s="92">
        <v>205.876</v>
      </c>
      <c r="I14" s="92">
        <v>199.54</v>
      </c>
      <c r="J14" s="92">
        <v>187.35</v>
      </c>
      <c r="K14" s="92">
        <v>188.1</v>
      </c>
      <c r="L14" s="285">
        <v>158.063</v>
      </c>
      <c r="M14" s="292"/>
      <c r="N14" s="292"/>
      <c r="O14" s="293"/>
    </row>
    <row r="15" spans="1:15" s="108" customFormat="1" ht="11.25">
      <c r="A15" s="17" t="s">
        <v>320</v>
      </c>
      <c r="B15" s="92">
        <v>1170.667</v>
      </c>
      <c r="C15" s="92">
        <v>1250.006</v>
      </c>
      <c r="D15" s="92">
        <v>1264.865</v>
      </c>
      <c r="E15" s="92">
        <v>1230.034</v>
      </c>
      <c r="F15" s="92">
        <v>1127.863</v>
      </c>
      <c r="G15" s="92">
        <v>1223.185</v>
      </c>
      <c r="H15" s="92">
        <v>1587.924</v>
      </c>
      <c r="I15" s="92">
        <v>1501.05</v>
      </c>
      <c r="J15" s="92">
        <v>1333.79</v>
      </c>
      <c r="K15" s="92">
        <v>1306.9</v>
      </c>
      <c r="L15" s="285">
        <v>1168.068</v>
      </c>
      <c r="M15" s="292"/>
      <c r="N15" s="292"/>
      <c r="O15" s="293"/>
    </row>
    <row r="16" spans="1:15" s="108" customFormat="1" ht="11.25">
      <c r="A16" s="17" t="s">
        <v>323</v>
      </c>
      <c r="B16" s="92">
        <v>0</v>
      </c>
      <c r="C16" s="92">
        <v>0</v>
      </c>
      <c r="D16" s="92">
        <v>0</v>
      </c>
      <c r="E16" s="92">
        <v>0</v>
      </c>
      <c r="F16" s="92">
        <v>0</v>
      </c>
      <c r="G16" s="92">
        <v>0</v>
      </c>
      <c r="H16" s="92">
        <v>0</v>
      </c>
      <c r="I16" s="92">
        <v>0</v>
      </c>
      <c r="J16" s="92">
        <v>0.06</v>
      </c>
      <c r="K16" s="92">
        <v>0.1</v>
      </c>
      <c r="L16" s="285">
        <v>170.775</v>
      </c>
      <c r="M16" s="292"/>
      <c r="N16" s="292"/>
      <c r="O16" s="293"/>
    </row>
    <row r="17" spans="1:15" s="108" customFormat="1" ht="11.25">
      <c r="A17" s="17" t="s">
        <v>324</v>
      </c>
      <c r="B17" s="92">
        <v>161.81</v>
      </c>
      <c r="C17" s="92">
        <v>137.96</v>
      </c>
      <c r="D17" s="92">
        <v>176.96</v>
      </c>
      <c r="E17" s="92">
        <v>113.9</v>
      </c>
      <c r="F17" s="92">
        <v>133.21</v>
      </c>
      <c r="G17" s="92">
        <v>135.13</v>
      </c>
      <c r="H17" s="92">
        <v>75.9</v>
      </c>
      <c r="I17" s="92">
        <v>80.36</v>
      </c>
      <c r="J17" s="92">
        <v>76.4</v>
      </c>
      <c r="K17" s="92">
        <v>82.4</v>
      </c>
      <c r="L17" s="285">
        <v>0.002</v>
      </c>
      <c r="M17" s="292"/>
      <c r="N17" s="292"/>
      <c r="O17" s="293"/>
    </row>
    <row r="18" spans="1:15" s="108" customFormat="1" ht="11.25">
      <c r="A18" s="17" t="s">
        <v>322</v>
      </c>
      <c r="B18" s="92">
        <v>149.47</v>
      </c>
      <c r="C18" s="92">
        <v>203.1</v>
      </c>
      <c r="D18" s="92">
        <v>183.18</v>
      </c>
      <c r="E18" s="92">
        <v>195.4</v>
      </c>
      <c r="F18" s="92">
        <v>228.4</v>
      </c>
      <c r="G18" s="92">
        <v>223.29</v>
      </c>
      <c r="H18" s="92">
        <v>215.09</v>
      </c>
      <c r="I18" s="92">
        <v>193</v>
      </c>
      <c r="J18" s="92">
        <v>201.12</v>
      </c>
      <c r="K18" s="92">
        <v>203.1</v>
      </c>
      <c r="L18" s="285">
        <v>560.474</v>
      </c>
      <c r="M18" s="292"/>
      <c r="N18" s="292"/>
      <c r="O18" s="293"/>
    </row>
    <row r="19" spans="1:15" s="108" customFormat="1" ht="11.25">
      <c r="A19" s="17" t="s">
        <v>329</v>
      </c>
      <c r="B19" s="92">
        <v>837.2</v>
      </c>
      <c r="C19" s="92">
        <v>830.59</v>
      </c>
      <c r="D19" s="92">
        <v>913.61</v>
      </c>
      <c r="E19" s="92">
        <v>940.95</v>
      </c>
      <c r="F19" s="92">
        <v>918.39</v>
      </c>
      <c r="G19" s="92">
        <v>836.32</v>
      </c>
      <c r="H19" s="92">
        <v>803.92</v>
      </c>
      <c r="I19" s="92">
        <v>810.17</v>
      </c>
      <c r="J19" s="92">
        <v>823.02</v>
      </c>
      <c r="K19" s="92">
        <v>878.8</v>
      </c>
      <c r="L19" s="285">
        <v>0.722</v>
      </c>
      <c r="M19" s="292"/>
      <c r="N19" s="292"/>
      <c r="O19" s="293"/>
    </row>
    <row r="20" spans="1:15" s="108" customFormat="1" ht="11.25">
      <c r="A20" s="17" t="s">
        <v>330</v>
      </c>
      <c r="B20" s="92">
        <v>1.07</v>
      </c>
      <c r="C20" s="92">
        <v>3.82</v>
      </c>
      <c r="D20" s="92">
        <v>23.81</v>
      </c>
      <c r="E20" s="92">
        <v>0</v>
      </c>
      <c r="F20" s="92">
        <v>25.65</v>
      </c>
      <c r="G20" s="92">
        <v>23.85</v>
      </c>
      <c r="H20" s="92">
        <v>0</v>
      </c>
      <c r="I20" s="92">
        <v>0</v>
      </c>
      <c r="J20" s="92">
        <v>0</v>
      </c>
      <c r="K20" s="92">
        <v>0</v>
      </c>
      <c r="L20" s="295">
        <v>0</v>
      </c>
      <c r="M20" s="292"/>
      <c r="N20" s="292"/>
      <c r="O20" s="293"/>
    </row>
    <row r="21" spans="1:15" s="108" customFormat="1" ht="11.25">
      <c r="A21" s="17" t="s">
        <v>331</v>
      </c>
      <c r="B21" s="92">
        <v>459.7</v>
      </c>
      <c r="C21" s="92">
        <v>475.46</v>
      </c>
      <c r="D21" s="92">
        <v>423.73</v>
      </c>
      <c r="E21" s="92">
        <v>429.72</v>
      </c>
      <c r="F21" s="92">
        <v>420.88</v>
      </c>
      <c r="G21" s="92">
        <v>382.64</v>
      </c>
      <c r="H21" s="92">
        <v>354.67</v>
      </c>
      <c r="I21" s="92">
        <v>396.86</v>
      </c>
      <c r="J21" s="92">
        <v>381.87</v>
      </c>
      <c r="K21" s="92">
        <v>432.3</v>
      </c>
      <c r="L21" s="285">
        <v>226</v>
      </c>
      <c r="M21" s="292"/>
      <c r="N21" s="292"/>
      <c r="O21" s="293"/>
    </row>
    <row r="22" spans="1:15" s="108" customFormat="1" ht="11.25">
      <c r="A22" s="17" t="s">
        <v>339</v>
      </c>
      <c r="B22" s="92">
        <v>0.29</v>
      </c>
      <c r="C22" s="92">
        <v>0.77</v>
      </c>
      <c r="D22" s="92">
        <v>0.95</v>
      </c>
      <c r="E22" s="92">
        <v>1.4</v>
      </c>
      <c r="F22" s="92">
        <v>0.5</v>
      </c>
      <c r="G22" s="92">
        <v>0.07</v>
      </c>
      <c r="H22" s="92">
        <v>0.85</v>
      </c>
      <c r="I22" s="92">
        <v>1.45</v>
      </c>
      <c r="J22" s="92">
        <v>1.41</v>
      </c>
      <c r="K22" s="92">
        <v>0.7</v>
      </c>
      <c r="L22" s="285">
        <v>0.67</v>
      </c>
      <c r="M22" s="292"/>
      <c r="N22" s="292"/>
      <c r="O22" s="293"/>
    </row>
    <row r="23" spans="1:15" s="108" customFormat="1" ht="11.25">
      <c r="A23" s="17" t="s">
        <v>338</v>
      </c>
      <c r="B23" s="92">
        <v>265.71</v>
      </c>
      <c r="C23" s="92">
        <v>265.95</v>
      </c>
      <c r="D23" s="92">
        <v>271.08</v>
      </c>
      <c r="E23" s="92">
        <v>250.22</v>
      </c>
      <c r="F23" s="92">
        <v>268.67</v>
      </c>
      <c r="G23" s="92">
        <v>250.81</v>
      </c>
      <c r="H23" s="92">
        <v>257.95</v>
      </c>
      <c r="I23" s="92">
        <v>256.6</v>
      </c>
      <c r="J23" s="92">
        <v>251.36</v>
      </c>
      <c r="K23" s="92">
        <v>263.9</v>
      </c>
      <c r="L23" s="285">
        <v>169.05</v>
      </c>
      <c r="M23" s="292"/>
      <c r="N23" s="292"/>
      <c r="O23" s="293"/>
    </row>
    <row r="24" spans="1:15" s="108" customFormat="1" ht="11.25">
      <c r="A24" s="17" t="s">
        <v>340</v>
      </c>
      <c r="B24" s="92">
        <v>420.99</v>
      </c>
      <c r="C24" s="92">
        <v>432.96</v>
      </c>
      <c r="D24" s="92">
        <v>376.32</v>
      </c>
      <c r="E24" s="92">
        <v>456.01</v>
      </c>
      <c r="F24" s="92">
        <v>379.97</v>
      </c>
      <c r="G24" s="92">
        <v>521.761</v>
      </c>
      <c r="H24" s="92">
        <v>406.47</v>
      </c>
      <c r="I24" s="92">
        <v>373.62</v>
      </c>
      <c r="J24" s="92">
        <v>331.27</v>
      </c>
      <c r="K24" s="92">
        <v>378.3</v>
      </c>
      <c r="L24" s="285">
        <v>333.544</v>
      </c>
      <c r="M24" s="292"/>
      <c r="N24" s="292"/>
      <c r="O24" s="293"/>
    </row>
    <row r="25" spans="1:15" s="108" customFormat="1" ht="11.25">
      <c r="A25" s="17" t="s">
        <v>341</v>
      </c>
      <c r="B25" s="92">
        <v>110.62</v>
      </c>
      <c r="C25" s="92">
        <v>106.47</v>
      </c>
      <c r="D25" s="92">
        <v>87.06</v>
      </c>
      <c r="E25" s="92">
        <v>71.4</v>
      </c>
      <c r="F25" s="92">
        <v>91.75</v>
      </c>
      <c r="G25" s="92">
        <v>71.91</v>
      </c>
      <c r="H25" s="92">
        <v>73.65</v>
      </c>
      <c r="I25" s="92">
        <v>58.54</v>
      </c>
      <c r="J25" s="92">
        <v>66.55</v>
      </c>
      <c r="K25" s="92">
        <v>69.2</v>
      </c>
      <c r="L25" s="285">
        <v>62.392</v>
      </c>
      <c r="M25" s="292"/>
      <c r="N25" s="292"/>
      <c r="O25" s="293"/>
    </row>
    <row r="26" spans="1:15" s="108" customFormat="1" ht="11.25">
      <c r="A26" s="17" t="s">
        <v>343</v>
      </c>
      <c r="B26" s="92">
        <v>592.96</v>
      </c>
      <c r="C26" s="92">
        <v>642.43</v>
      </c>
      <c r="D26" s="92">
        <v>615.87</v>
      </c>
      <c r="E26" s="92">
        <v>637.4</v>
      </c>
      <c r="F26" s="92">
        <v>626.8</v>
      </c>
      <c r="G26" s="92">
        <v>694.42</v>
      </c>
      <c r="H26" s="92">
        <v>713.23</v>
      </c>
      <c r="I26" s="92">
        <v>731.28</v>
      </c>
      <c r="J26" s="92">
        <v>779.91</v>
      </c>
      <c r="K26" s="92">
        <v>794.6</v>
      </c>
      <c r="L26" s="285">
        <v>882.4670000000001</v>
      </c>
      <c r="M26" s="292"/>
      <c r="N26" s="292"/>
      <c r="O26" s="293"/>
    </row>
    <row r="27" spans="1:21" s="108" customFormat="1" ht="11.25">
      <c r="A27" s="286" t="s">
        <v>345</v>
      </c>
      <c r="B27" s="287">
        <v>12497.374</v>
      </c>
      <c r="C27" s="287">
        <v>12684.004999999996</v>
      </c>
      <c r="D27" s="287">
        <v>12469.021</v>
      </c>
      <c r="E27" s="287">
        <v>11825.253999999997</v>
      </c>
      <c r="F27" s="287">
        <v>12350.041999999996</v>
      </c>
      <c r="G27" s="287">
        <v>12618.193</v>
      </c>
      <c r="H27" s="287">
        <v>12443.6</v>
      </c>
      <c r="I27" s="287">
        <v>11928.190000000004</v>
      </c>
      <c r="J27" s="287">
        <v>11709.300000000003</v>
      </c>
      <c r="K27" s="287">
        <v>11908.1</v>
      </c>
      <c r="L27" s="288">
        <f>SUM(L5:L26)</f>
        <v>10696.64</v>
      </c>
      <c r="N27" s="273"/>
      <c r="O27" s="293"/>
      <c r="P27" s="58"/>
      <c r="Q27" s="58"/>
      <c r="R27" s="58"/>
      <c r="S27" s="58"/>
      <c r="T27" s="58"/>
      <c r="U27" s="58"/>
    </row>
    <row r="28" spans="1:16" s="108" customFormat="1" ht="11.25">
      <c r="A28" s="17" t="s">
        <v>346</v>
      </c>
      <c r="B28" s="92"/>
      <c r="C28" s="92"/>
      <c r="D28" s="92"/>
      <c r="E28" s="92"/>
      <c r="F28" s="92"/>
      <c r="G28" s="92">
        <v>0.161</v>
      </c>
      <c r="H28" s="92">
        <v>0.16</v>
      </c>
      <c r="I28" s="92">
        <v>0</v>
      </c>
      <c r="J28" s="92">
        <v>0</v>
      </c>
      <c r="K28" s="92">
        <v>0.1</v>
      </c>
      <c r="L28" s="296"/>
      <c r="N28" s="273"/>
      <c r="O28" s="293"/>
      <c r="P28" s="58"/>
    </row>
    <row r="29" spans="1:15" s="108" customFormat="1" ht="11.25">
      <c r="A29" s="17" t="s">
        <v>347</v>
      </c>
      <c r="B29" s="92">
        <v>71.11</v>
      </c>
      <c r="C29" s="92">
        <v>74.032</v>
      </c>
      <c r="D29" s="92">
        <v>65.819</v>
      </c>
      <c r="E29" s="92">
        <v>77.74</v>
      </c>
      <c r="F29" s="92">
        <v>85.97</v>
      </c>
      <c r="G29" s="92">
        <v>86.51</v>
      </c>
      <c r="H29" s="92">
        <v>91.57</v>
      </c>
      <c r="I29" s="92">
        <v>102.57</v>
      </c>
      <c r="J29" s="92">
        <v>107.94</v>
      </c>
      <c r="K29" s="92">
        <v>129.2</v>
      </c>
      <c r="L29" s="285">
        <v>132.656</v>
      </c>
      <c r="M29" s="292"/>
      <c r="N29" s="292"/>
      <c r="O29" s="293"/>
    </row>
    <row r="30" spans="1:15" s="108" customFormat="1" ht="11.25">
      <c r="A30" s="17" t="s">
        <v>348</v>
      </c>
      <c r="B30" s="92">
        <v>382.632</v>
      </c>
      <c r="C30" s="92">
        <v>381.506</v>
      </c>
      <c r="D30" s="92">
        <v>389.162</v>
      </c>
      <c r="E30" s="92">
        <v>423.173</v>
      </c>
      <c r="F30" s="92">
        <v>411.48</v>
      </c>
      <c r="G30" s="92">
        <v>432.68</v>
      </c>
      <c r="H30" s="92">
        <v>468.48</v>
      </c>
      <c r="I30" s="92">
        <v>478.85</v>
      </c>
      <c r="J30" s="92">
        <v>501.05</v>
      </c>
      <c r="K30" s="92">
        <v>536.2</v>
      </c>
      <c r="L30" s="285">
        <v>560</v>
      </c>
      <c r="M30" s="292"/>
      <c r="N30" s="292"/>
      <c r="O30" s="293"/>
    </row>
    <row r="31" spans="1:15" s="108" customFormat="1" ht="11.25">
      <c r="A31" s="17" t="s">
        <v>349</v>
      </c>
      <c r="B31" s="92">
        <v>13.58</v>
      </c>
      <c r="C31" s="92">
        <v>12.27</v>
      </c>
      <c r="D31" s="92">
        <v>12.34</v>
      </c>
      <c r="E31" s="92">
        <v>10.5</v>
      </c>
      <c r="F31" s="92">
        <v>8.62</v>
      </c>
      <c r="G31" s="92">
        <v>1.95</v>
      </c>
      <c r="H31" s="92">
        <v>1.01</v>
      </c>
      <c r="I31" s="92">
        <v>0.46</v>
      </c>
      <c r="J31" s="92">
        <v>0.15</v>
      </c>
      <c r="K31" s="92">
        <v>0.1</v>
      </c>
      <c r="L31" s="285">
        <v>0</v>
      </c>
      <c r="M31" s="292"/>
      <c r="N31" s="292"/>
      <c r="O31" s="293"/>
    </row>
    <row r="32" spans="1:21" s="108" customFormat="1" ht="11.25">
      <c r="A32" s="286" t="s">
        <v>350</v>
      </c>
      <c r="B32" s="287">
        <v>467.322</v>
      </c>
      <c r="C32" s="287">
        <v>467.80799999999994</v>
      </c>
      <c r="D32" s="287">
        <v>467.32099999999997</v>
      </c>
      <c r="E32" s="287">
        <v>511.413</v>
      </c>
      <c r="F32" s="287">
        <v>506.07000000000005</v>
      </c>
      <c r="G32" s="287">
        <v>521.301</v>
      </c>
      <c r="H32" s="287">
        <v>561.22</v>
      </c>
      <c r="I32" s="287">
        <v>581.8800000000001</v>
      </c>
      <c r="J32" s="287">
        <v>609.14</v>
      </c>
      <c r="K32" s="287">
        <v>666</v>
      </c>
      <c r="L32" s="288">
        <f>SUM(L28:L31)</f>
        <v>692.656</v>
      </c>
      <c r="N32" s="273"/>
      <c r="O32" s="172"/>
      <c r="P32" s="58"/>
      <c r="Q32" s="58"/>
      <c r="R32" s="58"/>
      <c r="S32" s="58"/>
      <c r="T32" s="58"/>
      <c r="U32" s="58"/>
    </row>
    <row r="33" spans="1:12" ht="11.25">
      <c r="A33"/>
      <c r="L33" s="297"/>
    </row>
    <row r="34" ht="11.25">
      <c r="A34" s="290" t="s">
        <v>279</v>
      </c>
    </row>
    <row r="35" ht="11.25">
      <c r="A35" s="290" t="s">
        <v>280</v>
      </c>
    </row>
    <row r="36" spans="1:9" ht="11.25">
      <c r="A36" s="122" t="s">
        <v>351</v>
      </c>
      <c r="B36" s="290"/>
      <c r="C36" s="290"/>
      <c r="D36" s="290"/>
      <c r="E36" s="290"/>
      <c r="F36" s="290"/>
      <c r="G36" s="290"/>
      <c r="H36" s="290"/>
      <c r="I36" s="290"/>
    </row>
    <row r="37" ht="11.25">
      <c r="A37"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dimension ref="A1:S5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29.33203125" style="58" customWidth="1"/>
    <col min="2" max="11" width="12" style="58" customWidth="1"/>
    <col min="12" max="12" width="11.3320312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359</v>
      </c>
      <c r="L1" s="273"/>
      <c r="N1" s="273"/>
      <c r="O1" s="172"/>
    </row>
    <row r="2" spans="1:15" s="108" customFormat="1" ht="12.75">
      <c r="A2" s="274" t="s">
        <v>360</v>
      </c>
      <c r="L2" s="273"/>
      <c r="N2" s="273"/>
      <c r="O2" s="172"/>
    </row>
    <row r="3" spans="12:15" s="108" customFormat="1" ht="11.25">
      <c r="L3" s="110" t="s">
        <v>361</v>
      </c>
      <c r="M3" s="273"/>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1005.062</v>
      </c>
      <c r="C5" s="88">
        <v>1005.062</v>
      </c>
      <c r="D5" s="88">
        <v>1005.062</v>
      </c>
      <c r="E5" s="88">
        <v>1162.959</v>
      </c>
      <c r="F5" s="88">
        <v>1128.132</v>
      </c>
      <c r="G5" s="88">
        <v>1063.927</v>
      </c>
      <c r="H5" s="88">
        <v>1108.4</v>
      </c>
      <c r="I5" s="88">
        <v>1214</v>
      </c>
      <c r="J5" s="88">
        <v>1214</v>
      </c>
      <c r="K5" s="88">
        <v>1175</v>
      </c>
      <c r="L5" s="298">
        <v>1151</v>
      </c>
      <c r="M5" s="58"/>
      <c r="N5" s="58"/>
      <c r="O5" s="58"/>
    </row>
    <row r="6" spans="1:19" s="108" customFormat="1" ht="11.25">
      <c r="A6" s="17" t="s">
        <v>306</v>
      </c>
      <c r="B6" s="92">
        <v>2021.646</v>
      </c>
      <c r="C6" s="92">
        <v>2261.147</v>
      </c>
      <c r="D6" s="92">
        <v>2330.385</v>
      </c>
      <c r="E6" s="92">
        <v>2226.187</v>
      </c>
      <c r="F6" s="92">
        <v>2111.384</v>
      </c>
      <c r="G6" s="92">
        <v>2079.834</v>
      </c>
      <c r="H6" s="92">
        <v>2192</v>
      </c>
      <c r="I6" s="92">
        <v>2207.75</v>
      </c>
      <c r="J6" s="92">
        <v>1918</v>
      </c>
      <c r="K6" s="92">
        <v>1772</v>
      </c>
      <c r="L6" s="299">
        <v>1573</v>
      </c>
      <c r="M6" s="58"/>
      <c r="N6" s="58"/>
      <c r="O6" s="58"/>
      <c r="P6" s="58"/>
      <c r="Q6" s="58"/>
      <c r="R6" s="58"/>
      <c r="S6" s="58"/>
    </row>
    <row r="7" spans="1:15" s="108" customFormat="1" ht="11.25">
      <c r="A7" s="17" t="s">
        <v>307</v>
      </c>
      <c r="B7" s="92">
        <v>1565.218</v>
      </c>
      <c r="C7" s="92">
        <v>1478.487</v>
      </c>
      <c r="D7" s="92">
        <v>1318.179</v>
      </c>
      <c r="E7" s="92">
        <v>1510.807</v>
      </c>
      <c r="F7" s="92">
        <v>1222.076</v>
      </c>
      <c r="G7" s="92">
        <v>1315.341</v>
      </c>
      <c r="H7" s="92">
        <v>1224.448</v>
      </c>
      <c r="I7" s="92">
        <v>1051.62</v>
      </c>
      <c r="J7" s="92">
        <v>1183</v>
      </c>
      <c r="K7" s="92">
        <v>1234</v>
      </c>
      <c r="L7" s="299">
        <v>1155</v>
      </c>
      <c r="M7" s="58"/>
      <c r="N7" s="58"/>
      <c r="O7" s="58"/>
    </row>
    <row r="8" spans="1:15" s="108" customFormat="1" ht="11.25">
      <c r="A8" s="17" t="s">
        <v>308</v>
      </c>
      <c r="B8" s="92"/>
      <c r="C8" s="92"/>
      <c r="D8" s="92">
        <v>36.46756498008532</v>
      </c>
      <c r="E8" s="92">
        <v>34.53858960226597</v>
      </c>
      <c r="F8" s="92">
        <v>35.646731811775915</v>
      </c>
      <c r="G8" s="92">
        <v>35.89747766717764</v>
      </c>
      <c r="H8" s="92">
        <v>35.61161574770897</v>
      </c>
      <c r="I8" s="92">
        <v>80.64</v>
      </c>
      <c r="J8" s="92">
        <v>122.23</v>
      </c>
      <c r="K8" s="92">
        <v>121</v>
      </c>
      <c r="L8" s="299">
        <v>119</v>
      </c>
      <c r="M8" s="58"/>
      <c r="N8" s="58"/>
      <c r="O8" s="58"/>
    </row>
    <row r="9" spans="1:15" s="108" customFormat="1" ht="11.25">
      <c r="A9" s="17" t="s">
        <v>309</v>
      </c>
      <c r="B9" s="92">
        <v>6306.763</v>
      </c>
      <c r="C9" s="92">
        <v>6290.15</v>
      </c>
      <c r="D9" s="92">
        <v>6014.198</v>
      </c>
      <c r="E9" s="92">
        <v>6000.47</v>
      </c>
      <c r="F9" s="92">
        <v>6435.961</v>
      </c>
      <c r="G9" s="92">
        <v>6234.634</v>
      </c>
      <c r="H9" s="92">
        <v>5909.463</v>
      </c>
      <c r="I9" s="92">
        <v>5843.12</v>
      </c>
      <c r="J9" s="92">
        <v>5495</v>
      </c>
      <c r="K9" s="92">
        <v>5477</v>
      </c>
      <c r="L9" s="299">
        <v>5357</v>
      </c>
      <c r="M9" s="58"/>
      <c r="N9" s="58"/>
      <c r="O9" s="58"/>
    </row>
    <row r="10" spans="1:15" s="108" customFormat="1" ht="11.25">
      <c r="A10" s="17" t="s">
        <v>310</v>
      </c>
      <c r="B10" s="92">
        <v>364.89</v>
      </c>
      <c r="C10" s="92">
        <v>857.148</v>
      </c>
      <c r="D10" s="92">
        <v>63.647</v>
      </c>
      <c r="E10" s="92">
        <v>100.446</v>
      </c>
      <c r="F10" s="92">
        <v>89.839</v>
      </c>
      <c r="G10" s="92">
        <v>82.644</v>
      </c>
      <c r="H10" s="92">
        <v>128.6</v>
      </c>
      <c r="I10" s="92">
        <v>181.96</v>
      </c>
      <c r="J10" s="92">
        <v>156</v>
      </c>
      <c r="K10" s="92">
        <v>136</v>
      </c>
      <c r="L10" s="299">
        <v>568</v>
      </c>
      <c r="M10" s="58"/>
      <c r="N10" s="58"/>
      <c r="O10" s="58"/>
    </row>
    <row r="11" spans="1:19" s="108" customFormat="1" ht="11.25">
      <c r="A11" s="17" t="s">
        <v>311</v>
      </c>
      <c r="B11" s="92">
        <v>2268.17</v>
      </c>
      <c r="C11" s="92">
        <v>2202.188</v>
      </c>
      <c r="D11" s="92">
        <v>2303.568</v>
      </c>
      <c r="E11" s="92">
        <v>2366.594</v>
      </c>
      <c r="F11" s="92">
        <v>2051.457</v>
      </c>
      <c r="G11" s="92">
        <v>2137.259</v>
      </c>
      <c r="H11" s="92">
        <v>1946.7</v>
      </c>
      <c r="I11" s="92">
        <v>2075.91</v>
      </c>
      <c r="J11" s="92">
        <v>1866.26</v>
      </c>
      <c r="K11" s="92">
        <v>2194</v>
      </c>
      <c r="L11" s="299">
        <v>2064</v>
      </c>
      <c r="M11" s="58"/>
      <c r="N11" s="58"/>
      <c r="O11" s="58"/>
      <c r="P11" s="58"/>
      <c r="Q11" s="58"/>
      <c r="R11" s="58"/>
      <c r="S11" s="58"/>
    </row>
    <row r="12" spans="1:15" s="108" customFormat="1" ht="11.25">
      <c r="A12" s="17" t="s">
        <v>312</v>
      </c>
      <c r="B12" s="92">
        <v>1302.581</v>
      </c>
      <c r="C12" s="92">
        <v>1554.258</v>
      </c>
      <c r="D12" s="92">
        <v>1522.108</v>
      </c>
      <c r="E12" s="92">
        <v>1253.494</v>
      </c>
      <c r="F12" s="92">
        <v>1223.644</v>
      </c>
      <c r="G12" s="92">
        <v>1244.205</v>
      </c>
      <c r="H12" s="92">
        <v>1311.9</v>
      </c>
      <c r="I12" s="92">
        <v>1254.73</v>
      </c>
      <c r="J12" s="92">
        <v>1282</v>
      </c>
      <c r="K12" s="92">
        <v>1161</v>
      </c>
      <c r="L12" s="299">
        <v>1156</v>
      </c>
      <c r="M12" s="58"/>
      <c r="N12" s="58"/>
      <c r="O12" s="58"/>
    </row>
    <row r="13" spans="1:15" s="108" customFormat="1" ht="11.25">
      <c r="A13" s="17" t="s">
        <v>313</v>
      </c>
      <c r="B13" s="92">
        <v>18165.019</v>
      </c>
      <c r="C13" s="92">
        <v>17020.548</v>
      </c>
      <c r="D13" s="92">
        <v>17561.532</v>
      </c>
      <c r="E13" s="92">
        <v>15655.795</v>
      </c>
      <c r="F13" s="92">
        <v>19145.894</v>
      </c>
      <c r="G13" s="92">
        <v>20183.003</v>
      </c>
      <c r="H13" s="92">
        <v>19176.492</v>
      </c>
      <c r="I13" s="92">
        <v>20702.64</v>
      </c>
      <c r="J13" s="92">
        <v>24894.55</v>
      </c>
      <c r="K13" s="92">
        <v>22106</v>
      </c>
      <c r="L13" s="299">
        <v>20952</v>
      </c>
      <c r="M13" s="58"/>
      <c r="N13" s="58"/>
      <c r="O13" s="58"/>
    </row>
    <row r="14" spans="1:15" s="108" customFormat="1" ht="11.25">
      <c r="A14" s="17" t="s">
        <v>316</v>
      </c>
      <c r="B14" s="92">
        <v>907.786</v>
      </c>
      <c r="C14" s="92">
        <v>825.421</v>
      </c>
      <c r="D14" s="92">
        <v>826.007</v>
      </c>
      <c r="E14" s="92">
        <v>638.087</v>
      </c>
      <c r="F14" s="92">
        <v>732.281</v>
      </c>
      <c r="G14" s="92">
        <v>623.514</v>
      </c>
      <c r="H14" s="92">
        <v>706.2</v>
      </c>
      <c r="I14" s="92">
        <v>702.61</v>
      </c>
      <c r="J14" s="92">
        <v>697.24</v>
      </c>
      <c r="K14" s="92">
        <v>647</v>
      </c>
      <c r="L14" s="299">
        <v>727</v>
      </c>
      <c r="M14" s="58"/>
      <c r="N14" s="58"/>
      <c r="O14" s="58"/>
    </row>
    <row r="15" spans="1:15" s="108" customFormat="1" ht="11.25">
      <c r="A15" s="17" t="s">
        <v>317</v>
      </c>
      <c r="B15" s="92"/>
      <c r="C15" s="92"/>
      <c r="D15" s="92">
        <v>187.01</v>
      </c>
      <c r="E15" s="92">
        <v>198.337</v>
      </c>
      <c r="F15" s="92">
        <v>174.905</v>
      </c>
      <c r="G15" s="92">
        <v>141.399</v>
      </c>
      <c r="H15" s="92">
        <v>141.906</v>
      </c>
      <c r="I15" s="92">
        <v>20.78</v>
      </c>
      <c r="J15" s="92">
        <v>32.94</v>
      </c>
      <c r="K15" s="92">
        <v>6</v>
      </c>
      <c r="L15" s="299">
        <v>0</v>
      </c>
      <c r="M15" s="58"/>
      <c r="N15" s="58"/>
      <c r="O15" s="58"/>
    </row>
    <row r="16" spans="1:15" s="108" customFormat="1" ht="11.25">
      <c r="A16" s="17" t="s">
        <v>318</v>
      </c>
      <c r="B16" s="92">
        <v>838.698</v>
      </c>
      <c r="C16" s="92">
        <v>887.094</v>
      </c>
      <c r="D16" s="92">
        <v>727.941</v>
      </c>
      <c r="E16" s="92">
        <v>928.585</v>
      </c>
      <c r="F16" s="92">
        <v>999.247</v>
      </c>
      <c r="G16" s="92">
        <v>917.6</v>
      </c>
      <c r="H16" s="92">
        <v>1001</v>
      </c>
      <c r="I16" s="92">
        <v>970.4</v>
      </c>
      <c r="J16" s="92">
        <v>916.44</v>
      </c>
      <c r="K16" s="92">
        <v>837</v>
      </c>
      <c r="L16" s="299">
        <v>898</v>
      </c>
      <c r="M16" s="58"/>
      <c r="N16" s="58"/>
      <c r="O16" s="58"/>
    </row>
    <row r="17" spans="1:15" s="108" customFormat="1" ht="11.25">
      <c r="A17" s="17" t="s">
        <v>319</v>
      </c>
      <c r="B17" s="92"/>
      <c r="C17" s="92"/>
      <c r="D17" s="92">
        <v>68.39</v>
      </c>
      <c r="E17" s="92">
        <v>62.556</v>
      </c>
      <c r="F17" s="92">
        <v>64.975</v>
      </c>
      <c r="G17" s="92">
        <v>71.534</v>
      </c>
      <c r="H17" s="92">
        <v>69.284</v>
      </c>
      <c r="I17" s="92">
        <v>57.45</v>
      </c>
      <c r="J17" s="92">
        <v>52.75</v>
      </c>
      <c r="K17" s="92">
        <v>49</v>
      </c>
      <c r="L17" s="299">
        <v>0</v>
      </c>
      <c r="M17" s="58"/>
      <c r="N17" s="58"/>
      <c r="O17" s="58"/>
    </row>
    <row r="18" spans="1:15" s="108" customFormat="1" ht="11.25">
      <c r="A18" s="17" t="s">
        <v>320</v>
      </c>
      <c r="B18" s="92">
        <v>30255.335</v>
      </c>
      <c r="C18" s="92">
        <v>29025.785</v>
      </c>
      <c r="D18" s="92">
        <v>31816.864</v>
      </c>
      <c r="E18" s="92">
        <v>31962.909</v>
      </c>
      <c r="F18" s="92">
        <v>29997.409</v>
      </c>
      <c r="G18" s="92">
        <v>31737.226</v>
      </c>
      <c r="H18" s="92">
        <v>30125.9</v>
      </c>
      <c r="I18" s="92">
        <v>30531.09</v>
      </c>
      <c r="J18" s="92">
        <v>33938</v>
      </c>
      <c r="K18" s="92">
        <v>34466</v>
      </c>
      <c r="L18" s="299">
        <v>35707</v>
      </c>
      <c r="M18" s="58"/>
      <c r="N18" s="58"/>
      <c r="O18" s="58"/>
    </row>
    <row r="19" spans="1:15" s="108" customFormat="1" ht="11.25">
      <c r="A19" s="17" t="s">
        <v>321</v>
      </c>
      <c r="B19" s="92"/>
      <c r="C19" s="92"/>
      <c r="D19" s="92">
        <v>175.63138624048258</v>
      </c>
      <c r="E19" s="92">
        <v>166.545</v>
      </c>
      <c r="F19" s="92">
        <v>168.848</v>
      </c>
      <c r="G19" s="92">
        <v>197.944</v>
      </c>
      <c r="H19" s="92">
        <v>171.02069387418578</v>
      </c>
      <c r="I19" s="92">
        <v>197.52</v>
      </c>
      <c r="J19" s="92">
        <v>189.86</v>
      </c>
      <c r="K19" s="92">
        <v>177</v>
      </c>
      <c r="L19" s="299">
        <v>192</v>
      </c>
      <c r="M19" s="58"/>
      <c r="N19" s="58"/>
      <c r="O19" s="58"/>
    </row>
    <row r="20" spans="1:15" s="108" customFormat="1" ht="11.25">
      <c r="A20" s="17" t="s">
        <v>322</v>
      </c>
      <c r="B20" s="92"/>
      <c r="C20" s="92"/>
      <c r="D20" s="92">
        <v>192.99030198367996</v>
      </c>
      <c r="E20" s="92">
        <v>182.502</v>
      </c>
      <c r="F20" s="92">
        <v>180.272</v>
      </c>
      <c r="G20" s="92">
        <v>158.921</v>
      </c>
      <c r="H20" s="92">
        <v>183.831</v>
      </c>
      <c r="I20" s="92">
        <v>190.91</v>
      </c>
      <c r="J20" s="92">
        <v>196.97</v>
      </c>
      <c r="K20" s="92">
        <v>212</v>
      </c>
      <c r="L20" s="299">
        <v>376</v>
      </c>
      <c r="M20" s="58"/>
      <c r="N20" s="58"/>
      <c r="O20" s="58"/>
    </row>
    <row r="21" spans="1:15" s="108" customFormat="1" ht="11.25">
      <c r="A21" s="17" t="s">
        <v>323</v>
      </c>
      <c r="B21" s="92">
        <v>4391.978</v>
      </c>
      <c r="C21" s="92">
        <v>4750.348</v>
      </c>
      <c r="D21" s="92">
        <v>4767.194</v>
      </c>
      <c r="E21" s="92">
        <v>4918.663</v>
      </c>
      <c r="F21" s="92">
        <v>5163.099</v>
      </c>
      <c r="G21" s="92">
        <v>5005.505</v>
      </c>
      <c r="H21" s="92">
        <v>5208</v>
      </c>
      <c r="I21" s="92">
        <v>5309.18</v>
      </c>
      <c r="J21" s="92">
        <v>5203.75</v>
      </c>
      <c r="K21" s="92">
        <v>5495</v>
      </c>
      <c r="L21" s="299">
        <v>5425</v>
      </c>
      <c r="M21" s="58"/>
      <c r="N21" s="58"/>
      <c r="O21" s="58"/>
    </row>
    <row r="22" spans="1:15" s="108" customFormat="1" ht="11.25">
      <c r="A22" s="17" t="s">
        <v>324</v>
      </c>
      <c r="B22" s="92">
        <v>54307.543</v>
      </c>
      <c r="C22" s="92">
        <v>52108.753</v>
      </c>
      <c r="D22" s="92">
        <v>50236.589</v>
      </c>
      <c r="E22" s="92">
        <v>46272.647</v>
      </c>
      <c r="F22" s="92">
        <v>48139.204</v>
      </c>
      <c r="G22" s="92">
        <v>46729.699</v>
      </c>
      <c r="H22" s="92">
        <v>47741.953</v>
      </c>
      <c r="I22" s="92">
        <v>45927.26</v>
      </c>
      <c r="J22" s="92">
        <v>50832.32</v>
      </c>
      <c r="K22" s="92">
        <v>49451</v>
      </c>
      <c r="L22" s="299">
        <v>46350</v>
      </c>
      <c r="M22" s="58"/>
      <c r="N22" s="58"/>
      <c r="O22" s="58"/>
    </row>
    <row r="23" spans="1:15" s="108" customFormat="1" ht="11.25">
      <c r="A23" s="17" t="s">
        <v>325</v>
      </c>
      <c r="B23" s="92"/>
      <c r="C23" s="92"/>
      <c r="D23" s="92">
        <v>289.3105405626393</v>
      </c>
      <c r="E23" s="92">
        <v>266.991</v>
      </c>
      <c r="F23" s="92">
        <v>257.366</v>
      </c>
      <c r="G23" s="92">
        <v>311.321</v>
      </c>
      <c r="H23" s="92">
        <v>273.497</v>
      </c>
      <c r="I23" s="92">
        <v>268.93</v>
      </c>
      <c r="J23" s="92">
        <v>241.21</v>
      </c>
      <c r="K23" s="92">
        <v>207</v>
      </c>
      <c r="L23" s="299">
        <v>250</v>
      </c>
      <c r="M23" s="58"/>
      <c r="N23" s="58"/>
      <c r="O23" s="58"/>
    </row>
    <row r="24" spans="1:15" s="108" customFormat="1" ht="11.25">
      <c r="A24" s="17" t="s">
        <v>326</v>
      </c>
      <c r="B24" s="92"/>
      <c r="C24" s="92"/>
      <c r="D24" s="92">
        <v>253.90912975989673</v>
      </c>
      <c r="E24" s="92">
        <v>243.61356508869966</v>
      </c>
      <c r="F24" s="92">
        <v>247.676</v>
      </c>
      <c r="G24" s="92">
        <v>307.925</v>
      </c>
      <c r="H24" s="92">
        <v>237.256</v>
      </c>
      <c r="I24" s="92">
        <v>211.94</v>
      </c>
      <c r="J24" s="92">
        <v>226.53</v>
      </c>
      <c r="K24" s="92">
        <v>199</v>
      </c>
      <c r="L24" s="299">
        <v>172</v>
      </c>
      <c r="M24" s="58"/>
      <c r="N24" s="58"/>
      <c r="O24" s="58"/>
    </row>
    <row r="25" spans="1:15" s="108" customFormat="1" ht="11.25">
      <c r="A25" s="17" t="s">
        <v>327</v>
      </c>
      <c r="B25" s="92"/>
      <c r="C25" s="92"/>
      <c r="D25" s="92">
        <v>629.1944850601893</v>
      </c>
      <c r="E25" s="92">
        <v>580.837</v>
      </c>
      <c r="F25" s="92">
        <v>592.658</v>
      </c>
      <c r="G25" s="92">
        <v>544.661</v>
      </c>
      <c r="H25" s="92">
        <v>562.691</v>
      </c>
      <c r="I25" s="92">
        <v>570.07</v>
      </c>
      <c r="J25" s="92">
        <v>591.25</v>
      </c>
      <c r="K25" s="92">
        <v>507</v>
      </c>
      <c r="L25" s="299">
        <v>621</v>
      </c>
      <c r="M25" s="58"/>
      <c r="N25" s="58"/>
      <c r="O25" s="58"/>
    </row>
    <row r="26" spans="1:15" s="108" customFormat="1" ht="11.25">
      <c r="A26" s="17" t="s">
        <v>328</v>
      </c>
      <c r="B26" s="92">
        <v>2491.815</v>
      </c>
      <c r="C26" s="92">
        <v>2520.999</v>
      </c>
      <c r="D26" s="92">
        <v>2515.01</v>
      </c>
      <c r="E26" s="92">
        <v>2394.848</v>
      </c>
      <c r="F26" s="92">
        <v>2381.567</v>
      </c>
      <c r="G26" s="92">
        <v>2258.953</v>
      </c>
      <c r="H26" s="92">
        <v>2263.9</v>
      </c>
      <c r="I26" s="92">
        <v>2113.92</v>
      </c>
      <c r="J26" s="92">
        <v>2195.99</v>
      </c>
      <c r="K26" s="92">
        <v>2406</v>
      </c>
      <c r="L26" s="299">
        <v>2598</v>
      </c>
      <c r="M26" s="58"/>
      <c r="N26" s="58"/>
      <c r="O26" s="58"/>
    </row>
    <row r="27" spans="1:15" s="108" customFormat="1" ht="11.25">
      <c r="A27" s="17" t="s">
        <v>329</v>
      </c>
      <c r="B27" s="92">
        <v>63329.215</v>
      </c>
      <c r="C27" s="92">
        <v>66111.949</v>
      </c>
      <c r="D27" s="92">
        <v>66729.787</v>
      </c>
      <c r="E27" s="92">
        <v>63589.781</v>
      </c>
      <c r="F27" s="92">
        <v>59003.231</v>
      </c>
      <c r="G27" s="92">
        <v>57626.239</v>
      </c>
      <c r="H27" s="92">
        <v>59274.207</v>
      </c>
      <c r="I27" s="92">
        <v>58027.93</v>
      </c>
      <c r="J27" s="92">
        <v>58613.4</v>
      </c>
      <c r="K27" s="92">
        <v>57489</v>
      </c>
      <c r="L27" s="299">
        <v>57103</v>
      </c>
      <c r="M27" s="58"/>
      <c r="N27" s="58"/>
      <c r="O27" s="58"/>
    </row>
    <row r="28" spans="1:15" s="108" customFormat="1" ht="11.25">
      <c r="A28" s="17" t="s">
        <v>330</v>
      </c>
      <c r="B28" s="92">
        <v>22327.069</v>
      </c>
      <c r="C28" s="92">
        <v>22717.583</v>
      </c>
      <c r="D28" s="92">
        <v>21855.426</v>
      </c>
      <c r="E28" s="92">
        <v>20923.343</v>
      </c>
      <c r="F28" s="92">
        <v>18719.162</v>
      </c>
      <c r="G28" s="92">
        <v>17625.951</v>
      </c>
      <c r="H28" s="92">
        <v>16574.724</v>
      </c>
      <c r="I28" s="92">
        <v>17125</v>
      </c>
      <c r="J28" s="92">
        <v>20744.37</v>
      </c>
      <c r="K28" s="92">
        <v>22004</v>
      </c>
      <c r="L28" s="299">
        <v>22472</v>
      </c>
      <c r="M28" s="58"/>
      <c r="N28" s="58"/>
      <c r="O28" s="58"/>
    </row>
    <row r="29" spans="1:14" s="108" customFormat="1" ht="11.25">
      <c r="A29" s="17" t="s">
        <v>331</v>
      </c>
      <c r="B29" s="92"/>
      <c r="C29" s="92"/>
      <c r="D29" s="92"/>
      <c r="E29" s="92">
        <v>105.859</v>
      </c>
      <c r="F29" s="92">
        <v>157.798</v>
      </c>
      <c r="G29" s="92">
        <v>160.907</v>
      </c>
      <c r="H29" s="92">
        <v>139.935</v>
      </c>
      <c r="I29" s="92">
        <v>0</v>
      </c>
      <c r="J29" s="92">
        <v>0</v>
      </c>
      <c r="K29" s="92">
        <v>79</v>
      </c>
      <c r="L29" s="299">
        <v>34</v>
      </c>
      <c r="M29" s="58"/>
      <c r="N29" s="58"/>
    </row>
    <row r="30" spans="1:14" s="108" customFormat="1" ht="11.25">
      <c r="A30" s="17" t="s">
        <v>332</v>
      </c>
      <c r="B30" s="92"/>
      <c r="C30" s="92"/>
      <c r="D30" s="92">
        <v>239.77922578122053</v>
      </c>
      <c r="E30" s="92">
        <v>225.34549356643484</v>
      </c>
      <c r="F30" s="92">
        <v>231.39</v>
      </c>
      <c r="G30" s="92">
        <v>209.219</v>
      </c>
      <c r="H30" s="92">
        <v>222.148</v>
      </c>
      <c r="I30" s="92">
        <v>226.61</v>
      </c>
      <c r="J30" s="92">
        <v>233.61</v>
      </c>
      <c r="K30" s="92">
        <v>216</v>
      </c>
      <c r="L30" s="299">
        <v>242</v>
      </c>
      <c r="M30" s="58"/>
      <c r="N30" s="58"/>
    </row>
    <row r="31" spans="1:14" s="108" customFormat="1" ht="11.25">
      <c r="A31" s="17" t="s">
        <v>333</v>
      </c>
      <c r="B31" s="92">
        <v>1313.983</v>
      </c>
      <c r="C31" s="92">
        <v>1277.416</v>
      </c>
      <c r="D31" s="92">
        <v>1181.647</v>
      </c>
      <c r="E31" s="92">
        <v>1306.046</v>
      </c>
      <c r="F31" s="92">
        <v>1272.621</v>
      </c>
      <c r="G31" s="92">
        <v>1298.086</v>
      </c>
      <c r="H31" s="92">
        <v>1158.1</v>
      </c>
      <c r="I31" s="92">
        <v>1357.16</v>
      </c>
      <c r="J31" s="92">
        <v>1333.11</v>
      </c>
      <c r="K31" s="92">
        <v>1366</v>
      </c>
      <c r="L31" s="299">
        <v>1337</v>
      </c>
      <c r="M31" s="58"/>
      <c r="N31" s="58"/>
    </row>
    <row r="32" spans="1:14" s="108" customFormat="1" ht="11.25">
      <c r="A32" s="17" t="s">
        <v>334</v>
      </c>
      <c r="B32" s="92" t="s">
        <v>269</v>
      </c>
      <c r="C32" s="92" t="s">
        <v>269</v>
      </c>
      <c r="D32" s="92" t="s">
        <v>269</v>
      </c>
      <c r="E32" s="92" t="s">
        <v>269</v>
      </c>
      <c r="F32" s="92" t="s">
        <v>269</v>
      </c>
      <c r="G32" s="92" t="s">
        <v>269</v>
      </c>
      <c r="H32" s="92" t="s">
        <v>269</v>
      </c>
      <c r="I32" s="92" t="s">
        <v>269</v>
      </c>
      <c r="J32" s="92">
        <v>111.64</v>
      </c>
      <c r="K32" s="92">
        <v>248</v>
      </c>
      <c r="L32" s="299">
        <v>186</v>
      </c>
      <c r="M32" s="58"/>
      <c r="N32" s="58"/>
    </row>
    <row r="33" spans="1:14" s="108" customFormat="1" ht="11.25">
      <c r="A33" s="17" t="s">
        <v>335</v>
      </c>
      <c r="B33" s="92" t="s">
        <v>269</v>
      </c>
      <c r="C33" s="92" t="s">
        <v>269</v>
      </c>
      <c r="D33" s="92" t="s">
        <v>269</v>
      </c>
      <c r="E33" s="92" t="s">
        <v>269</v>
      </c>
      <c r="F33" s="92" t="s">
        <v>269</v>
      </c>
      <c r="G33" s="92" t="s">
        <v>269</v>
      </c>
      <c r="H33" s="92" t="s">
        <v>269</v>
      </c>
      <c r="I33" s="92">
        <v>113.58</v>
      </c>
      <c r="J33" s="92">
        <v>108.37</v>
      </c>
      <c r="K33" s="92">
        <v>104</v>
      </c>
      <c r="L33" s="299">
        <v>91</v>
      </c>
      <c r="M33" s="58"/>
      <c r="N33" s="58"/>
    </row>
    <row r="34" spans="1:14" s="108" customFormat="1" ht="11.25">
      <c r="A34" s="17" t="s">
        <v>336</v>
      </c>
      <c r="B34" s="92" t="s">
        <v>269</v>
      </c>
      <c r="C34" s="92" t="s">
        <v>269</v>
      </c>
      <c r="D34" s="92" t="s">
        <v>269</v>
      </c>
      <c r="E34" s="92" t="s">
        <v>269</v>
      </c>
      <c r="F34" s="92" t="s">
        <v>269</v>
      </c>
      <c r="G34" s="92" t="s">
        <v>269</v>
      </c>
      <c r="H34" s="92" t="s">
        <v>269</v>
      </c>
      <c r="I34" s="92" t="s">
        <v>269</v>
      </c>
      <c r="J34" s="92">
        <v>21.7</v>
      </c>
      <c r="K34" s="92">
        <v>35</v>
      </c>
      <c r="L34" s="299">
        <v>0</v>
      </c>
      <c r="M34" s="58"/>
      <c r="N34" s="58"/>
    </row>
    <row r="35" spans="1:14" s="108" customFormat="1" ht="11.25">
      <c r="A35" s="17" t="s">
        <v>337</v>
      </c>
      <c r="B35" s="92"/>
      <c r="C35" s="92"/>
      <c r="D35" s="92">
        <v>417.4844712103085</v>
      </c>
      <c r="E35" s="92">
        <v>382.196</v>
      </c>
      <c r="F35" s="92">
        <v>388.011</v>
      </c>
      <c r="G35" s="92">
        <v>364.342</v>
      </c>
      <c r="H35" s="92">
        <v>368.71</v>
      </c>
      <c r="I35" s="92">
        <v>339.29</v>
      </c>
      <c r="J35" s="92">
        <v>430.89</v>
      </c>
      <c r="K35" s="92">
        <v>404</v>
      </c>
      <c r="L35" s="299">
        <v>365</v>
      </c>
      <c r="M35" s="58"/>
      <c r="N35" s="58"/>
    </row>
    <row r="36" spans="1:14" s="108" customFormat="1" ht="11.25">
      <c r="A36" s="17" t="s">
        <v>338</v>
      </c>
      <c r="B36" s="92"/>
      <c r="C36" s="92"/>
      <c r="D36" s="92">
        <v>300.251</v>
      </c>
      <c r="E36" s="92">
        <v>289.916</v>
      </c>
      <c r="F36" s="92">
        <v>290.663</v>
      </c>
      <c r="G36" s="92">
        <v>291.117</v>
      </c>
      <c r="H36" s="92">
        <v>294.339</v>
      </c>
      <c r="I36" s="92">
        <v>272.77</v>
      </c>
      <c r="J36" s="92">
        <v>278.35</v>
      </c>
      <c r="K36" s="92">
        <v>267</v>
      </c>
      <c r="L36" s="299">
        <v>252</v>
      </c>
      <c r="M36" s="58"/>
      <c r="N36" s="58"/>
    </row>
    <row r="37" spans="1:14" s="108" customFormat="1" ht="11.25">
      <c r="A37" s="17" t="s">
        <v>339</v>
      </c>
      <c r="B37" s="92">
        <v>8945.151</v>
      </c>
      <c r="C37" s="92">
        <v>9435.558</v>
      </c>
      <c r="D37" s="92">
        <v>9943.779</v>
      </c>
      <c r="E37" s="92">
        <v>8807.22</v>
      </c>
      <c r="F37" s="92">
        <v>9259.173</v>
      </c>
      <c r="G37" s="92">
        <v>8866.061</v>
      </c>
      <c r="H37" s="92">
        <v>8346.5</v>
      </c>
      <c r="I37" s="92">
        <v>8885.24</v>
      </c>
      <c r="J37" s="92">
        <v>8042.11</v>
      </c>
      <c r="K37" s="92">
        <v>9165</v>
      </c>
      <c r="L37" s="299">
        <v>8543</v>
      </c>
      <c r="M37" s="58"/>
      <c r="N37" s="58"/>
    </row>
    <row r="38" spans="1:14" s="108" customFormat="1" ht="11.25">
      <c r="A38" s="17" t="s">
        <v>340</v>
      </c>
      <c r="B38" s="92">
        <v>1255.385</v>
      </c>
      <c r="C38" s="92">
        <v>1542.771</v>
      </c>
      <c r="D38" s="92">
        <v>1518.599</v>
      </c>
      <c r="E38" s="92">
        <v>1177.149</v>
      </c>
      <c r="F38" s="92">
        <v>1176.532</v>
      </c>
      <c r="G38" s="92">
        <v>1435.936</v>
      </c>
      <c r="H38" s="92">
        <v>1297.147</v>
      </c>
      <c r="I38" s="92">
        <v>1074.65</v>
      </c>
      <c r="J38" s="92">
        <v>1048.21</v>
      </c>
      <c r="K38" s="92">
        <v>982</v>
      </c>
      <c r="L38" s="299">
        <v>1018</v>
      </c>
      <c r="M38" s="58"/>
      <c r="N38" s="58"/>
    </row>
    <row r="39" spans="1:14" s="108" customFormat="1" ht="11.25">
      <c r="A39" s="17" t="s">
        <v>341</v>
      </c>
      <c r="B39" s="92">
        <v>2431.971</v>
      </c>
      <c r="C39" s="92">
        <v>2798.09</v>
      </c>
      <c r="D39" s="92">
        <v>2823.556</v>
      </c>
      <c r="E39" s="92">
        <v>2884.327</v>
      </c>
      <c r="F39" s="92">
        <v>2641.59</v>
      </c>
      <c r="G39" s="92">
        <v>2599.537</v>
      </c>
      <c r="H39" s="92">
        <v>2865.8</v>
      </c>
      <c r="I39" s="92">
        <v>2951.7</v>
      </c>
      <c r="J39" s="92">
        <v>3133.42</v>
      </c>
      <c r="K39" s="92">
        <v>3284</v>
      </c>
      <c r="L39" s="299">
        <v>3255</v>
      </c>
      <c r="M39" s="58"/>
      <c r="N39" s="58"/>
    </row>
    <row r="40" spans="1:14" s="108" customFormat="1" ht="11.25">
      <c r="A40" s="17" t="s">
        <v>342</v>
      </c>
      <c r="B40" s="92"/>
      <c r="C40" s="92"/>
      <c r="D40" s="92">
        <v>57.051608510429446</v>
      </c>
      <c r="E40" s="92">
        <v>53.618</v>
      </c>
      <c r="F40" s="92">
        <v>87.868</v>
      </c>
      <c r="G40" s="92">
        <v>80.39</v>
      </c>
      <c r="H40" s="92">
        <v>14.775</v>
      </c>
      <c r="I40" s="92">
        <v>17.56</v>
      </c>
      <c r="J40" s="92">
        <v>16.93</v>
      </c>
      <c r="K40" s="92">
        <v>32</v>
      </c>
      <c r="L40" s="299">
        <v>116</v>
      </c>
      <c r="M40" s="58"/>
      <c r="N40" s="58"/>
    </row>
    <row r="41" spans="1:14" s="108" customFormat="1" ht="11.25">
      <c r="A41" s="17" t="s">
        <v>343</v>
      </c>
      <c r="B41" s="92">
        <v>437.714</v>
      </c>
      <c r="C41" s="92">
        <v>570.77</v>
      </c>
      <c r="D41" s="92">
        <v>840.557</v>
      </c>
      <c r="E41" s="92">
        <v>979.325</v>
      </c>
      <c r="F41" s="92">
        <v>976.778</v>
      </c>
      <c r="G41" s="92">
        <v>1086.029</v>
      </c>
      <c r="H41" s="92">
        <v>1183.164</v>
      </c>
      <c r="I41" s="92">
        <v>1225.07</v>
      </c>
      <c r="J41" s="92">
        <v>1443.69</v>
      </c>
      <c r="K41" s="92">
        <v>1322</v>
      </c>
      <c r="L41" s="299">
        <v>1138</v>
      </c>
      <c r="M41" s="58"/>
      <c r="N41" s="58"/>
    </row>
    <row r="42" spans="1:14" s="108" customFormat="1" ht="11.25">
      <c r="A42" s="17" t="s">
        <v>344</v>
      </c>
      <c r="B42" s="92" t="s">
        <v>269</v>
      </c>
      <c r="C42" s="92" t="s">
        <v>269</v>
      </c>
      <c r="D42" s="92" t="s">
        <v>269</v>
      </c>
      <c r="E42" s="92" t="s">
        <v>269</v>
      </c>
      <c r="F42" s="92" t="s">
        <v>269</v>
      </c>
      <c r="G42" s="92" t="s">
        <v>269</v>
      </c>
      <c r="H42" s="92" t="s">
        <v>269</v>
      </c>
      <c r="I42" s="92">
        <v>41.62</v>
      </c>
      <c r="J42" s="92">
        <v>50.48</v>
      </c>
      <c r="K42" s="92">
        <v>60</v>
      </c>
      <c r="L42" s="299">
        <v>67</v>
      </c>
      <c r="M42" s="58"/>
      <c r="N42" s="58"/>
    </row>
    <row r="43" spans="1:14" s="108" customFormat="1" ht="11.25">
      <c r="A43" s="286" t="s">
        <v>345</v>
      </c>
      <c r="B43" s="169">
        <v>226232.992</v>
      </c>
      <c r="C43" s="169">
        <v>227241.52499999997</v>
      </c>
      <c r="D43" s="169">
        <v>230749.10471408893</v>
      </c>
      <c r="E43" s="169">
        <v>219852.5366482574</v>
      </c>
      <c r="F43" s="169">
        <v>216748.3577318118</v>
      </c>
      <c r="G43" s="169">
        <v>215026.7604776672</v>
      </c>
      <c r="H43" s="169">
        <v>213459.61030962184</v>
      </c>
      <c r="I43" s="169">
        <v>213231</v>
      </c>
      <c r="J43" s="169">
        <f>SUM(J5:J42)</f>
        <v>229056.56999999998</v>
      </c>
      <c r="K43" s="169">
        <f>SUM(K5:K42)</f>
        <v>227092</v>
      </c>
      <c r="L43" s="300">
        <f>SUM(L5:L42)</f>
        <v>223630</v>
      </c>
      <c r="M43" s="58"/>
      <c r="N43" s="58"/>
    </row>
    <row r="44" spans="1:14" s="108" customFormat="1" ht="11.25">
      <c r="A44" s="17" t="s">
        <v>346</v>
      </c>
      <c r="B44" s="92"/>
      <c r="C44" s="92"/>
      <c r="D44" s="92">
        <v>618.394</v>
      </c>
      <c r="E44" s="92">
        <v>620.139</v>
      </c>
      <c r="F44" s="92">
        <v>616.977</v>
      </c>
      <c r="G44" s="92">
        <v>598.489</v>
      </c>
      <c r="H44" s="92">
        <v>598.489</v>
      </c>
      <c r="I44" s="92">
        <v>723.99</v>
      </c>
      <c r="J44" s="92">
        <v>701.91</v>
      </c>
      <c r="K44" s="92">
        <v>740</v>
      </c>
      <c r="L44" s="299">
        <v>728</v>
      </c>
      <c r="M44" s="58"/>
      <c r="N44" s="58"/>
    </row>
    <row r="45" spans="1:14" s="108" customFormat="1" ht="11.25">
      <c r="A45" s="17" t="s">
        <v>347</v>
      </c>
      <c r="B45" s="92">
        <v>2044.812</v>
      </c>
      <c r="C45" s="92">
        <v>2126.507</v>
      </c>
      <c r="D45" s="92">
        <v>2026.254</v>
      </c>
      <c r="E45" s="92">
        <v>2127.493</v>
      </c>
      <c r="F45" s="92">
        <v>1972.145</v>
      </c>
      <c r="G45" s="92">
        <v>2377.903</v>
      </c>
      <c r="H45" s="92">
        <v>2307.7</v>
      </c>
      <c r="I45" s="92">
        <v>2215.6</v>
      </c>
      <c r="J45" s="92">
        <v>2156.08</v>
      </c>
      <c r="K45" s="92">
        <v>2161</v>
      </c>
      <c r="L45" s="299">
        <v>2288</v>
      </c>
      <c r="M45" s="58"/>
      <c r="N45" s="58"/>
    </row>
    <row r="46" spans="1:14" s="108" customFormat="1" ht="11.25">
      <c r="A46" s="17" t="s">
        <v>348</v>
      </c>
      <c r="B46" s="92">
        <v>2431.52</v>
      </c>
      <c r="C46" s="92">
        <v>2572.456</v>
      </c>
      <c r="D46" s="92">
        <v>2742.972</v>
      </c>
      <c r="E46" s="92">
        <v>2937.244</v>
      </c>
      <c r="F46" s="92">
        <v>2772.645</v>
      </c>
      <c r="G46" s="92">
        <v>2546.366</v>
      </c>
      <c r="H46" s="92">
        <v>2699.158</v>
      </c>
      <c r="I46" s="92">
        <v>2602.8</v>
      </c>
      <c r="J46" s="92">
        <v>2760.48</v>
      </c>
      <c r="K46" s="92">
        <v>2819</v>
      </c>
      <c r="L46" s="299">
        <v>2762</v>
      </c>
      <c r="M46" s="58"/>
      <c r="N46" s="58"/>
    </row>
    <row r="47" spans="1:15" s="108" customFormat="1" ht="11.25">
      <c r="A47" s="17" t="s">
        <v>349</v>
      </c>
      <c r="B47" s="92">
        <v>3328.692</v>
      </c>
      <c r="C47" s="92">
        <v>3542.31</v>
      </c>
      <c r="D47" s="92">
        <v>3569.065</v>
      </c>
      <c r="E47" s="92">
        <v>3493.384</v>
      </c>
      <c r="F47" s="92">
        <v>3391.86</v>
      </c>
      <c r="G47" s="92">
        <v>3572.443</v>
      </c>
      <c r="H47" s="92">
        <v>3769.7</v>
      </c>
      <c r="I47" s="92">
        <v>3947.01</v>
      </c>
      <c r="J47" s="92">
        <v>4104.51</v>
      </c>
      <c r="K47" s="92">
        <v>3975</v>
      </c>
      <c r="L47" s="299">
        <v>4126</v>
      </c>
      <c r="N47" s="273"/>
      <c r="O47" s="172"/>
    </row>
    <row r="48" spans="1:15" s="108" customFormat="1" ht="11.25">
      <c r="A48" s="286" t="s">
        <v>350</v>
      </c>
      <c r="B48" s="169">
        <v>7805.024</v>
      </c>
      <c r="C48" s="169">
        <v>8241.273</v>
      </c>
      <c r="D48" s="169">
        <v>8956.685000000001</v>
      </c>
      <c r="E48" s="169">
        <v>9178.26</v>
      </c>
      <c r="F48" s="169">
        <v>8753.627</v>
      </c>
      <c r="G48" s="169">
        <v>9095.201000000001</v>
      </c>
      <c r="H48" s="169">
        <v>9375.046999999999</v>
      </c>
      <c r="I48" s="169">
        <v>9489.39</v>
      </c>
      <c r="J48" s="169">
        <v>9722.97</v>
      </c>
      <c r="K48" s="169">
        <v>9695</v>
      </c>
      <c r="L48" s="300">
        <f>SUM(L44:L47)</f>
        <v>9904</v>
      </c>
      <c r="N48" s="273"/>
      <c r="O48" s="172"/>
    </row>
    <row r="49" ht="11.25">
      <c r="A49"/>
    </row>
    <row r="50" ht="11.25">
      <c r="A50" s="290" t="s">
        <v>279</v>
      </c>
    </row>
    <row r="51" ht="11.25">
      <c r="A51" s="290" t="s">
        <v>280</v>
      </c>
    </row>
    <row r="52" spans="1:9" ht="11.25">
      <c r="A52" s="122" t="s">
        <v>351</v>
      </c>
      <c r="B52" s="290"/>
      <c r="C52" s="290"/>
      <c r="D52" s="290"/>
      <c r="E52" s="290"/>
      <c r="F52" s="290"/>
      <c r="G52" s="290"/>
      <c r="H52" s="290"/>
      <c r="I52" s="290"/>
    </row>
    <row r="53" ht="11.25">
      <c r="A53"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J43 L43" formulaRange="1"/>
  </ignoredErrors>
</worksheet>
</file>

<file path=xl/worksheets/sheet17.xml><?xml version="1.0" encoding="utf-8"?>
<worksheet xmlns="http://schemas.openxmlformats.org/spreadsheetml/2006/main" xmlns:r="http://schemas.openxmlformats.org/officeDocument/2006/relationships">
  <dimension ref="A1:P5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83203125" style="58" customWidth="1"/>
    <col min="2" max="11" width="12" style="58" customWidth="1"/>
    <col min="12" max="12" width="12"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362</v>
      </c>
      <c r="L1" s="273"/>
      <c r="N1" s="273"/>
      <c r="O1" s="172"/>
    </row>
    <row r="2" spans="1:15" s="108" customFormat="1" ht="12.75">
      <c r="A2" s="301" t="s">
        <v>363</v>
      </c>
      <c r="L2" s="273"/>
      <c r="N2" s="273"/>
      <c r="O2" s="172"/>
    </row>
    <row r="3" spans="12:15" s="108" customFormat="1" ht="11.25">
      <c r="L3" s="110" t="s">
        <v>361</v>
      </c>
      <c r="M3" s="275"/>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6" s="108" customFormat="1" ht="11.25">
      <c r="A5" s="280" t="s">
        <v>305</v>
      </c>
      <c r="B5" s="88">
        <v>362.082</v>
      </c>
      <c r="C5" s="88">
        <v>362.082</v>
      </c>
      <c r="D5" s="88">
        <v>362.082</v>
      </c>
      <c r="E5" s="88">
        <v>504.115</v>
      </c>
      <c r="F5" s="88">
        <v>435.496</v>
      </c>
      <c r="G5" s="88">
        <v>422.556</v>
      </c>
      <c r="H5" s="88">
        <v>428</v>
      </c>
      <c r="I5" s="88">
        <v>429.67</v>
      </c>
      <c r="J5" s="88">
        <v>464.86</v>
      </c>
      <c r="K5" s="88">
        <v>466.2</v>
      </c>
      <c r="L5" s="302">
        <v>461</v>
      </c>
      <c r="M5" s="58"/>
      <c r="N5" s="58"/>
      <c r="O5" s="58"/>
      <c r="P5" s="58"/>
    </row>
    <row r="6" spans="1:16" s="108" customFormat="1" ht="11.25">
      <c r="A6" s="17" t="s">
        <v>306</v>
      </c>
      <c r="B6" s="92">
        <v>962.401</v>
      </c>
      <c r="C6" s="92">
        <v>1034.734</v>
      </c>
      <c r="D6" s="92">
        <v>1126.078</v>
      </c>
      <c r="E6" s="92">
        <v>889.025</v>
      </c>
      <c r="F6" s="92">
        <v>980.766</v>
      </c>
      <c r="G6" s="92">
        <v>976.669</v>
      </c>
      <c r="H6" s="92">
        <v>901.972</v>
      </c>
      <c r="I6" s="92">
        <v>883.89</v>
      </c>
      <c r="J6" s="92">
        <v>929.86</v>
      </c>
      <c r="K6" s="92">
        <v>1046.9</v>
      </c>
      <c r="L6" s="296">
        <v>1520</v>
      </c>
      <c r="M6" s="58"/>
      <c r="N6" s="58"/>
      <c r="O6" s="58"/>
      <c r="P6" s="58"/>
    </row>
    <row r="7" spans="1:16" s="108" customFormat="1" ht="11.25">
      <c r="A7" s="17" t="s">
        <v>307</v>
      </c>
      <c r="B7" s="92">
        <v>2754.341</v>
      </c>
      <c r="C7" s="92">
        <v>2733.336</v>
      </c>
      <c r="D7" s="92">
        <v>2406.727</v>
      </c>
      <c r="E7" s="92">
        <v>1756.545</v>
      </c>
      <c r="F7" s="92">
        <v>1398.444</v>
      </c>
      <c r="G7" s="92">
        <v>1287.097</v>
      </c>
      <c r="H7" s="92">
        <v>1099.132</v>
      </c>
      <c r="I7" s="92">
        <v>1282.68</v>
      </c>
      <c r="J7" s="92">
        <v>1178.94</v>
      </c>
      <c r="K7" s="92">
        <v>1118.1</v>
      </c>
      <c r="L7" s="296">
        <v>1131</v>
      </c>
      <c r="M7" s="58"/>
      <c r="N7" s="58"/>
      <c r="O7" s="58"/>
      <c r="P7" s="58"/>
    </row>
    <row r="8" spans="1:16" s="108" customFormat="1" ht="11.25">
      <c r="A8" s="17" t="s">
        <v>308</v>
      </c>
      <c r="B8" s="92"/>
      <c r="C8" s="92"/>
      <c r="D8" s="92">
        <v>36.99699431228836</v>
      </c>
      <c r="E8" s="92">
        <v>35.421695464090476</v>
      </c>
      <c r="F8" s="92">
        <v>39.05349268328217</v>
      </c>
      <c r="G8" s="92">
        <v>38.136483753481066</v>
      </c>
      <c r="H8" s="92">
        <v>38.950772915222636</v>
      </c>
      <c r="I8" s="92">
        <v>48.93</v>
      </c>
      <c r="J8" s="92">
        <v>110.82</v>
      </c>
      <c r="K8" s="92">
        <v>112.1</v>
      </c>
      <c r="L8" s="296">
        <v>121</v>
      </c>
      <c r="M8" s="58"/>
      <c r="N8" s="58"/>
      <c r="O8" s="58"/>
      <c r="P8" s="58"/>
    </row>
    <row r="9" spans="1:16" s="108" customFormat="1" ht="11.25">
      <c r="A9" s="17" t="s">
        <v>309</v>
      </c>
      <c r="B9" s="92">
        <v>2438.75</v>
      </c>
      <c r="C9" s="92">
        <v>2433.097</v>
      </c>
      <c r="D9" s="92">
        <v>2366.93</v>
      </c>
      <c r="E9" s="92">
        <v>2191.868</v>
      </c>
      <c r="F9" s="92">
        <v>2631.383</v>
      </c>
      <c r="G9" s="92">
        <v>2293.356</v>
      </c>
      <c r="H9" s="92">
        <v>2475.607</v>
      </c>
      <c r="I9" s="92">
        <v>1998.97</v>
      </c>
      <c r="J9" s="92">
        <v>1773.93</v>
      </c>
      <c r="K9" s="92">
        <v>1585.3</v>
      </c>
      <c r="L9" s="296">
        <v>1455</v>
      </c>
      <c r="M9" s="58"/>
      <c r="N9" s="58"/>
      <c r="O9" s="58"/>
      <c r="P9" s="58"/>
    </row>
    <row r="10" spans="1:16" s="108" customFormat="1" ht="11.25">
      <c r="A10" s="17" t="s">
        <v>310</v>
      </c>
      <c r="B10" s="92">
        <v>410.294</v>
      </c>
      <c r="C10" s="92">
        <v>898.016</v>
      </c>
      <c r="D10" s="92">
        <v>81.842</v>
      </c>
      <c r="E10" s="92">
        <v>141.834</v>
      </c>
      <c r="F10" s="92">
        <v>136.076</v>
      </c>
      <c r="G10" s="92">
        <v>133.818</v>
      </c>
      <c r="H10" s="92">
        <v>175.5</v>
      </c>
      <c r="I10" s="92">
        <v>401.99</v>
      </c>
      <c r="J10" s="92">
        <v>499.59</v>
      </c>
      <c r="K10" s="92">
        <v>663.3</v>
      </c>
      <c r="L10" s="296">
        <v>605</v>
      </c>
      <c r="M10" s="58"/>
      <c r="N10" s="58"/>
      <c r="O10" s="58"/>
      <c r="P10" s="58"/>
    </row>
    <row r="11" spans="1:16" s="108" customFormat="1" ht="11.25">
      <c r="A11" s="17" t="s">
        <v>311</v>
      </c>
      <c r="B11" s="92">
        <v>547.651</v>
      </c>
      <c r="C11" s="92">
        <v>741.851</v>
      </c>
      <c r="D11" s="92">
        <v>665.459</v>
      </c>
      <c r="E11" s="92">
        <v>666.881</v>
      </c>
      <c r="F11" s="92">
        <v>667.982</v>
      </c>
      <c r="G11" s="92">
        <v>669.292</v>
      </c>
      <c r="H11" s="92">
        <v>566.6</v>
      </c>
      <c r="I11" s="92">
        <v>644.65</v>
      </c>
      <c r="J11" s="92">
        <v>540.62</v>
      </c>
      <c r="K11" s="92">
        <v>617</v>
      </c>
      <c r="L11" s="296">
        <v>578</v>
      </c>
      <c r="M11" s="58"/>
      <c r="N11" s="58"/>
      <c r="O11" s="58"/>
      <c r="P11" s="58"/>
    </row>
    <row r="12" spans="1:16" s="108" customFormat="1" ht="11.25">
      <c r="A12" s="17" t="s">
        <v>312</v>
      </c>
      <c r="B12" s="92">
        <v>1947.855</v>
      </c>
      <c r="C12" s="92">
        <v>2293.132</v>
      </c>
      <c r="D12" s="92">
        <v>2060.662</v>
      </c>
      <c r="E12" s="92">
        <v>1893.58</v>
      </c>
      <c r="F12" s="92">
        <v>2008.341</v>
      </c>
      <c r="G12" s="92">
        <v>1878.781</v>
      </c>
      <c r="H12" s="92">
        <v>1984.9</v>
      </c>
      <c r="I12" s="92">
        <v>1957.59</v>
      </c>
      <c r="J12" s="92">
        <v>1904.24</v>
      </c>
      <c r="K12" s="92">
        <v>2028.7</v>
      </c>
      <c r="L12" s="296">
        <v>1972</v>
      </c>
      <c r="M12" s="58"/>
      <c r="N12" s="58"/>
      <c r="O12" s="58"/>
      <c r="P12" s="58"/>
    </row>
    <row r="13" spans="1:16" s="108" customFormat="1" ht="11.25">
      <c r="A13" s="17" t="s">
        <v>313</v>
      </c>
      <c r="B13" s="92">
        <v>22619.682</v>
      </c>
      <c r="C13" s="92">
        <v>20778.261</v>
      </c>
      <c r="D13" s="92">
        <v>20898.936</v>
      </c>
      <c r="E13" s="92">
        <v>18480.436</v>
      </c>
      <c r="F13" s="92">
        <v>22022.644</v>
      </c>
      <c r="G13" s="92">
        <v>23090.476</v>
      </c>
      <c r="H13" s="92">
        <v>22696.6</v>
      </c>
      <c r="I13" s="92">
        <v>22289.65</v>
      </c>
      <c r="J13" s="92">
        <v>25656.72</v>
      </c>
      <c r="K13" s="92">
        <v>24061.8</v>
      </c>
      <c r="L13" s="296">
        <v>23091</v>
      </c>
      <c r="M13" s="58"/>
      <c r="N13" s="58"/>
      <c r="O13" s="58"/>
      <c r="P13" s="58"/>
    </row>
    <row r="14" spans="1:16" s="108" customFormat="1" ht="11.25">
      <c r="A14" s="17" t="s">
        <v>316</v>
      </c>
      <c r="B14" s="92">
        <v>1165.676</v>
      </c>
      <c r="C14" s="92">
        <v>982.403</v>
      </c>
      <c r="D14" s="92">
        <v>959.554</v>
      </c>
      <c r="E14" s="92">
        <v>935.813</v>
      </c>
      <c r="F14" s="92">
        <v>892.733</v>
      </c>
      <c r="G14" s="92">
        <v>742.267</v>
      </c>
      <c r="H14" s="92">
        <v>981.1</v>
      </c>
      <c r="I14" s="92">
        <v>935.64</v>
      </c>
      <c r="J14" s="92">
        <v>952.19</v>
      </c>
      <c r="K14" s="92">
        <v>876.7</v>
      </c>
      <c r="L14" s="296">
        <v>967</v>
      </c>
      <c r="M14" s="58"/>
      <c r="N14" s="58"/>
      <c r="O14" s="58"/>
      <c r="P14" s="58"/>
    </row>
    <row r="15" spans="1:16" s="108" customFormat="1" ht="11.25">
      <c r="A15" s="17" t="s">
        <v>317</v>
      </c>
      <c r="B15" s="92"/>
      <c r="C15" s="92"/>
      <c r="D15" s="92">
        <v>21.074</v>
      </c>
      <c r="E15" s="92">
        <v>12.523</v>
      </c>
      <c r="F15" s="92">
        <v>0</v>
      </c>
      <c r="G15" s="92">
        <v>0</v>
      </c>
      <c r="H15" s="92">
        <v>0</v>
      </c>
      <c r="I15" s="92">
        <v>0.2</v>
      </c>
      <c r="J15" s="92">
        <v>0</v>
      </c>
      <c r="K15" s="92">
        <v>0</v>
      </c>
      <c r="L15" s="296">
        <v>0</v>
      </c>
      <c r="M15" s="58"/>
      <c r="N15" s="58"/>
      <c r="O15" s="58"/>
      <c r="P15" s="58"/>
    </row>
    <row r="16" spans="1:16" s="108" customFormat="1" ht="11.25">
      <c r="A16" s="17" t="s">
        <v>318</v>
      </c>
      <c r="B16" s="92">
        <v>861.692</v>
      </c>
      <c r="C16" s="92">
        <v>876.521</v>
      </c>
      <c r="D16" s="92">
        <v>889.096</v>
      </c>
      <c r="E16" s="92">
        <v>909.759</v>
      </c>
      <c r="F16" s="92">
        <v>866.231</v>
      </c>
      <c r="G16" s="92">
        <v>778.751</v>
      </c>
      <c r="H16" s="92">
        <v>1147.3</v>
      </c>
      <c r="I16" s="92">
        <v>1097.6</v>
      </c>
      <c r="J16" s="92">
        <v>925.4</v>
      </c>
      <c r="K16" s="92">
        <v>796</v>
      </c>
      <c r="L16" s="285">
        <v>720</v>
      </c>
      <c r="M16" s="58"/>
      <c r="N16" s="58"/>
      <c r="O16" s="58"/>
      <c r="P16" s="58"/>
    </row>
    <row r="17" spans="1:16" s="108" customFormat="1" ht="11.25">
      <c r="A17" s="17" t="s">
        <v>319</v>
      </c>
      <c r="B17" s="92"/>
      <c r="C17" s="92"/>
      <c r="D17" s="92">
        <v>3.439</v>
      </c>
      <c r="E17" s="92">
        <v>0.406</v>
      </c>
      <c r="F17" s="92">
        <v>0</v>
      </c>
      <c r="G17" s="92">
        <v>0</v>
      </c>
      <c r="H17" s="92">
        <v>0</v>
      </c>
      <c r="I17" s="92">
        <v>0</v>
      </c>
      <c r="J17" s="92">
        <v>3.22</v>
      </c>
      <c r="K17" s="92">
        <v>0</v>
      </c>
      <c r="L17" s="285">
        <v>0</v>
      </c>
      <c r="M17" s="58"/>
      <c r="N17" s="58"/>
      <c r="O17" s="58"/>
      <c r="P17" s="58"/>
    </row>
    <row r="18" spans="1:16" s="108" customFormat="1" ht="11.25">
      <c r="A18" s="17" t="s">
        <v>320</v>
      </c>
      <c r="B18" s="92">
        <v>14767.998</v>
      </c>
      <c r="C18" s="92">
        <v>13698.379</v>
      </c>
      <c r="D18" s="92">
        <v>15705.715</v>
      </c>
      <c r="E18" s="92">
        <v>15666.241</v>
      </c>
      <c r="F18" s="92">
        <v>13572.629</v>
      </c>
      <c r="G18" s="92">
        <v>15365.891</v>
      </c>
      <c r="H18" s="92">
        <v>16465.8</v>
      </c>
      <c r="I18" s="92">
        <v>16177.37</v>
      </c>
      <c r="J18" s="92">
        <v>16261.36</v>
      </c>
      <c r="K18" s="92">
        <v>17126.8</v>
      </c>
      <c r="L18" s="285">
        <v>16562</v>
      </c>
      <c r="M18" s="58"/>
      <c r="N18" s="58"/>
      <c r="O18" s="58"/>
      <c r="P18" s="58"/>
    </row>
    <row r="19" spans="1:16" s="108" customFormat="1" ht="11.25">
      <c r="A19" s="17" t="s">
        <v>321</v>
      </c>
      <c r="B19" s="92"/>
      <c r="C19" s="92"/>
      <c r="D19" s="92">
        <v>24.294901025499538</v>
      </c>
      <c r="E19" s="92">
        <v>23.925</v>
      </c>
      <c r="F19" s="92">
        <v>21.561</v>
      </c>
      <c r="G19" s="92">
        <v>40.606</v>
      </c>
      <c r="H19" s="92">
        <v>39.508</v>
      </c>
      <c r="I19" s="92">
        <v>45.45</v>
      </c>
      <c r="J19" s="92">
        <v>47.69</v>
      </c>
      <c r="K19" s="92">
        <v>68.2</v>
      </c>
      <c r="L19" s="285">
        <v>55</v>
      </c>
      <c r="M19" s="58"/>
      <c r="N19" s="58"/>
      <c r="O19" s="58"/>
      <c r="P19" s="58"/>
    </row>
    <row r="20" spans="1:16" s="108" customFormat="1" ht="11.25">
      <c r="A20" s="17" t="s">
        <v>322</v>
      </c>
      <c r="B20" s="92"/>
      <c r="C20" s="92"/>
      <c r="D20" s="92">
        <v>92.94616251193669</v>
      </c>
      <c r="E20" s="92">
        <v>91.325</v>
      </c>
      <c r="F20" s="92">
        <v>101.122</v>
      </c>
      <c r="G20" s="92">
        <v>95.809</v>
      </c>
      <c r="H20" s="92">
        <v>97.39</v>
      </c>
      <c r="I20" s="92">
        <v>100.08</v>
      </c>
      <c r="J20" s="92">
        <v>109.87</v>
      </c>
      <c r="K20" s="92">
        <v>104.6</v>
      </c>
      <c r="L20" s="285">
        <v>246</v>
      </c>
      <c r="M20" s="58"/>
      <c r="N20" s="58"/>
      <c r="O20" s="58"/>
      <c r="P20" s="58"/>
    </row>
    <row r="21" spans="1:16" s="108" customFormat="1" ht="11.25">
      <c r="A21" s="17" t="s">
        <v>323</v>
      </c>
      <c r="B21" s="92">
        <v>3119.811</v>
      </c>
      <c r="C21" s="92">
        <v>3681.23</v>
      </c>
      <c r="D21" s="92">
        <v>3676.421</v>
      </c>
      <c r="E21" s="92">
        <v>3427.847</v>
      </c>
      <c r="F21" s="92">
        <v>4539.422</v>
      </c>
      <c r="G21" s="92">
        <v>4395.914</v>
      </c>
      <c r="H21" s="92">
        <v>4601.9</v>
      </c>
      <c r="I21" s="92">
        <v>3919.98</v>
      </c>
      <c r="J21" s="92">
        <v>3355.4</v>
      </c>
      <c r="K21" s="92">
        <v>4144.9</v>
      </c>
      <c r="L21" s="285">
        <v>4356</v>
      </c>
      <c r="M21" s="58"/>
      <c r="N21" s="58"/>
      <c r="O21" s="58"/>
      <c r="P21" s="58"/>
    </row>
    <row r="22" spans="1:16" s="108" customFormat="1" ht="11.25">
      <c r="A22" s="17" t="s">
        <v>324</v>
      </c>
      <c r="B22" s="92">
        <v>19459.965</v>
      </c>
      <c r="C22" s="92">
        <v>18108.065</v>
      </c>
      <c r="D22" s="92">
        <v>17324.909</v>
      </c>
      <c r="E22" s="92">
        <v>17243.505</v>
      </c>
      <c r="F22" s="92">
        <v>19032.797</v>
      </c>
      <c r="G22" s="92">
        <v>20175.374</v>
      </c>
      <c r="H22" s="92">
        <v>20574.609</v>
      </c>
      <c r="I22" s="92">
        <v>19461.63</v>
      </c>
      <c r="J22" s="92">
        <v>21209.53</v>
      </c>
      <c r="K22" s="92">
        <v>21401.9</v>
      </c>
      <c r="L22" s="285">
        <v>19467</v>
      </c>
      <c r="M22" s="58"/>
      <c r="N22" s="58"/>
      <c r="O22" s="58"/>
      <c r="P22" s="58"/>
    </row>
    <row r="23" spans="1:16" s="108" customFormat="1" ht="11.25">
      <c r="A23" s="17" t="s">
        <v>325</v>
      </c>
      <c r="B23" s="92"/>
      <c r="C23" s="92"/>
      <c r="D23" s="92">
        <v>84.58557288709117</v>
      </c>
      <c r="E23" s="92">
        <v>79.794</v>
      </c>
      <c r="F23" s="92">
        <v>63.551</v>
      </c>
      <c r="G23" s="92">
        <v>54.875</v>
      </c>
      <c r="H23" s="92">
        <v>65.588</v>
      </c>
      <c r="I23" s="92">
        <v>34.93</v>
      </c>
      <c r="J23" s="92">
        <v>36.85</v>
      </c>
      <c r="K23" s="92">
        <v>38.5</v>
      </c>
      <c r="L23" s="285">
        <v>32</v>
      </c>
      <c r="M23" s="58"/>
      <c r="N23" s="58"/>
      <c r="O23" s="58"/>
      <c r="P23" s="58"/>
    </row>
    <row r="24" spans="1:16" s="108" customFormat="1" ht="11.25">
      <c r="A24" s="17" t="s">
        <v>326</v>
      </c>
      <c r="B24" s="92"/>
      <c r="C24" s="92"/>
      <c r="D24" s="92">
        <v>53.03109443294027</v>
      </c>
      <c r="E24" s="92">
        <v>48.020391120141966</v>
      </c>
      <c r="F24" s="92">
        <v>48.9</v>
      </c>
      <c r="G24" s="92">
        <v>50.956</v>
      </c>
      <c r="H24" s="92">
        <v>40.42</v>
      </c>
      <c r="I24" s="92">
        <v>38.61</v>
      </c>
      <c r="J24" s="92">
        <v>28.14</v>
      </c>
      <c r="K24" s="92">
        <v>38.7</v>
      </c>
      <c r="L24" s="285">
        <v>43</v>
      </c>
      <c r="M24" s="58"/>
      <c r="N24" s="58"/>
      <c r="O24" s="58"/>
      <c r="P24" s="58"/>
    </row>
    <row r="25" spans="1:15" ht="11.25">
      <c r="A25" s="17" t="s">
        <v>327</v>
      </c>
      <c r="B25" s="92"/>
      <c r="C25" s="92"/>
      <c r="D25" s="92">
        <v>409.42809544117273</v>
      </c>
      <c r="E25" s="92">
        <v>387.781</v>
      </c>
      <c r="F25" s="92">
        <v>370.049</v>
      </c>
      <c r="G25" s="92">
        <v>389.711</v>
      </c>
      <c r="H25" s="92">
        <v>429.645</v>
      </c>
      <c r="I25" s="92">
        <v>339.17</v>
      </c>
      <c r="J25" s="92">
        <v>322.46</v>
      </c>
      <c r="K25" s="92">
        <v>391.4</v>
      </c>
      <c r="L25" s="285">
        <v>326</v>
      </c>
      <c r="N25" s="58"/>
      <c r="O25" s="58"/>
    </row>
    <row r="26" spans="1:15" ht="11.25">
      <c r="A26" s="17" t="s">
        <v>328</v>
      </c>
      <c r="B26" s="92">
        <v>58.53</v>
      </c>
      <c r="C26" s="92">
        <v>71.076</v>
      </c>
      <c r="D26" s="92">
        <v>37.076</v>
      </c>
      <c r="E26" s="92">
        <v>80.533</v>
      </c>
      <c r="F26" s="92">
        <v>80.533</v>
      </c>
      <c r="G26" s="92">
        <v>66.647</v>
      </c>
      <c r="H26" s="92">
        <v>73.952</v>
      </c>
      <c r="I26" s="92">
        <v>64.74</v>
      </c>
      <c r="J26" s="92">
        <v>64.73</v>
      </c>
      <c r="K26" s="92">
        <v>80.6</v>
      </c>
      <c r="L26" s="285">
        <v>87</v>
      </c>
      <c r="N26" s="58"/>
      <c r="O26" s="58"/>
    </row>
    <row r="27" spans="1:15" ht="11.25">
      <c r="A27" s="17" t="s">
        <v>329</v>
      </c>
      <c r="B27" s="92">
        <v>19865.062</v>
      </c>
      <c r="C27" s="92">
        <v>19885.191</v>
      </c>
      <c r="D27" s="92">
        <v>21343.057</v>
      </c>
      <c r="E27" s="92">
        <v>22042.847</v>
      </c>
      <c r="F27" s="92">
        <v>20950.164</v>
      </c>
      <c r="G27" s="92">
        <v>20894.006</v>
      </c>
      <c r="H27" s="92">
        <v>22456.376</v>
      </c>
      <c r="I27" s="92">
        <v>22598.74</v>
      </c>
      <c r="J27" s="92">
        <v>21747.65</v>
      </c>
      <c r="K27" s="92">
        <v>22960</v>
      </c>
      <c r="L27" s="285">
        <v>21768</v>
      </c>
      <c r="N27" s="58"/>
      <c r="O27" s="58"/>
    </row>
    <row r="28" spans="1:15" ht="11.25">
      <c r="A28" s="17" t="s">
        <v>330</v>
      </c>
      <c r="B28" s="92">
        <v>7425.3</v>
      </c>
      <c r="C28" s="92">
        <v>8374.35</v>
      </c>
      <c r="D28" s="92">
        <v>8796.112</v>
      </c>
      <c r="E28" s="92">
        <v>8943.17</v>
      </c>
      <c r="F28" s="92">
        <v>8892.427</v>
      </c>
      <c r="G28" s="92">
        <v>8874.333</v>
      </c>
      <c r="H28" s="92">
        <v>8811.72</v>
      </c>
      <c r="I28" s="92">
        <v>8347</v>
      </c>
      <c r="J28" s="92">
        <v>9125.65</v>
      </c>
      <c r="K28" s="92">
        <v>10425.3</v>
      </c>
      <c r="L28" s="285">
        <v>8211</v>
      </c>
      <c r="N28" s="58"/>
      <c r="O28" s="58"/>
    </row>
    <row r="29" spans="1:15" ht="11.25">
      <c r="A29" s="17" t="s">
        <v>331</v>
      </c>
      <c r="B29" s="92"/>
      <c r="C29" s="92"/>
      <c r="D29" s="92"/>
      <c r="E29" s="92">
        <v>137.704</v>
      </c>
      <c r="F29" s="92">
        <v>301.042</v>
      </c>
      <c r="G29" s="92">
        <v>325.315</v>
      </c>
      <c r="H29" s="92">
        <v>275.052</v>
      </c>
      <c r="I29" s="92">
        <v>462</v>
      </c>
      <c r="J29" s="92">
        <v>394</v>
      </c>
      <c r="K29" s="92">
        <v>251</v>
      </c>
      <c r="L29" s="285">
        <v>184</v>
      </c>
      <c r="N29" s="58"/>
      <c r="O29" s="58"/>
    </row>
    <row r="30" spans="1:15" ht="11.25">
      <c r="A30" s="17" t="s">
        <v>332</v>
      </c>
      <c r="B30" s="92"/>
      <c r="C30" s="92"/>
      <c r="D30" s="92">
        <v>39.53930710107373</v>
      </c>
      <c r="E30" s="92">
        <v>37.33629536292849</v>
      </c>
      <c r="F30" s="92">
        <v>40.3</v>
      </c>
      <c r="G30" s="92">
        <v>48.781</v>
      </c>
      <c r="H30" s="92">
        <v>46.714</v>
      </c>
      <c r="I30" s="92">
        <v>42.81</v>
      </c>
      <c r="J30" s="92">
        <v>48.68</v>
      </c>
      <c r="K30" s="92">
        <v>43</v>
      </c>
      <c r="L30" s="285">
        <v>52</v>
      </c>
      <c r="N30" s="58"/>
      <c r="O30" s="58"/>
    </row>
    <row r="31" spans="1:15" ht="11.25">
      <c r="A31" s="17" t="s">
        <v>333</v>
      </c>
      <c r="B31" s="92">
        <v>591.243</v>
      </c>
      <c r="C31" s="92">
        <v>795.742</v>
      </c>
      <c r="D31" s="92">
        <v>965.102</v>
      </c>
      <c r="E31" s="92">
        <v>632.093</v>
      </c>
      <c r="F31" s="92">
        <v>695.561</v>
      </c>
      <c r="G31" s="92">
        <v>487.355</v>
      </c>
      <c r="H31" s="92">
        <v>436.1</v>
      </c>
      <c r="I31" s="92">
        <v>370.06</v>
      </c>
      <c r="J31" s="92">
        <v>479.33</v>
      </c>
      <c r="K31" s="92">
        <v>390.2</v>
      </c>
      <c r="L31" s="285">
        <v>276</v>
      </c>
      <c r="N31" s="58"/>
      <c r="O31" s="58"/>
    </row>
    <row r="32" spans="1:15" ht="11.25">
      <c r="A32" s="17" t="s">
        <v>334</v>
      </c>
      <c r="B32" s="92" t="s">
        <v>269</v>
      </c>
      <c r="C32" s="92" t="s">
        <v>269</v>
      </c>
      <c r="D32" s="92" t="s">
        <v>269</v>
      </c>
      <c r="E32" s="92" t="s">
        <v>269</v>
      </c>
      <c r="F32" s="92" t="s">
        <v>269</v>
      </c>
      <c r="G32" s="92" t="s">
        <v>269</v>
      </c>
      <c r="H32" s="92" t="s">
        <v>269</v>
      </c>
      <c r="I32" s="92" t="s">
        <v>269</v>
      </c>
      <c r="J32" s="92">
        <v>66.78</v>
      </c>
      <c r="K32" s="92">
        <v>114</v>
      </c>
      <c r="L32" s="285">
        <v>77</v>
      </c>
      <c r="N32" s="58"/>
      <c r="O32" s="58"/>
    </row>
    <row r="33" spans="1:15" ht="11.25">
      <c r="A33" s="17" t="s">
        <v>335</v>
      </c>
      <c r="B33" s="92" t="s">
        <v>269</v>
      </c>
      <c r="C33" s="92" t="s">
        <v>269</v>
      </c>
      <c r="D33" s="92" t="s">
        <v>269</v>
      </c>
      <c r="E33" s="92" t="s">
        <v>269</v>
      </c>
      <c r="F33" s="92" t="s">
        <v>269</v>
      </c>
      <c r="G33" s="92" t="s">
        <v>269</v>
      </c>
      <c r="H33" s="92" t="s">
        <v>269</v>
      </c>
      <c r="I33" s="92">
        <v>33.02</v>
      </c>
      <c r="J33" s="92">
        <v>33.15</v>
      </c>
      <c r="K33" s="92">
        <v>32.5</v>
      </c>
      <c r="L33" s="285">
        <v>33</v>
      </c>
      <c r="N33" s="58"/>
      <c r="O33" s="58"/>
    </row>
    <row r="34" spans="1:15" ht="11.25">
      <c r="A34" s="17" t="s">
        <v>336</v>
      </c>
      <c r="B34" s="92" t="s">
        <v>269</v>
      </c>
      <c r="C34" s="92" t="s">
        <v>269</v>
      </c>
      <c r="D34" s="92" t="s">
        <v>269</v>
      </c>
      <c r="E34" s="92" t="s">
        <v>269</v>
      </c>
      <c r="F34" s="92" t="s">
        <v>269</v>
      </c>
      <c r="G34" s="92" t="s">
        <v>269</v>
      </c>
      <c r="H34" s="92" t="s">
        <v>269</v>
      </c>
      <c r="I34" s="92" t="s">
        <v>269</v>
      </c>
      <c r="J34" s="92">
        <v>0</v>
      </c>
      <c r="K34" s="92">
        <v>0</v>
      </c>
      <c r="L34" s="285">
        <v>0</v>
      </c>
      <c r="N34" s="58"/>
      <c r="O34" s="58"/>
    </row>
    <row r="35" spans="1:15" ht="11.25">
      <c r="A35" s="17" t="s">
        <v>337</v>
      </c>
      <c r="B35" s="92"/>
      <c r="C35" s="92"/>
      <c r="D35" s="92">
        <v>111.75366002780603</v>
      </c>
      <c r="E35" s="92">
        <v>105.225</v>
      </c>
      <c r="F35" s="92">
        <v>91.905</v>
      </c>
      <c r="G35" s="92">
        <v>93.002</v>
      </c>
      <c r="H35" s="92">
        <v>55.182</v>
      </c>
      <c r="I35" s="92">
        <v>41.12</v>
      </c>
      <c r="J35" s="92">
        <v>60.76</v>
      </c>
      <c r="K35" s="92">
        <v>108.9</v>
      </c>
      <c r="L35" s="285">
        <v>73</v>
      </c>
      <c r="N35" s="58"/>
      <c r="O35" s="58"/>
    </row>
    <row r="36" spans="1:15" ht="11.25">
      <c r="A36" s="17" t="s">
        <v>338</v>
      </c>
      <c r="B36" s="92"/>
      <c r="C36" s="92"/>
      <c r="D36" s="92">
        <v>189.328</v>
      </c>
      <c r="E36" s="92">
        <v>191.951</v>
      </c>
      <c r="F36" s="92">
        <v>194.784</v>
      </c>
      <c r="G36" s="92">
        <v>176.36</v>
      </c>
      <c r="H36" s="92">
        <v>192.826</v>
      </c>
      <c r="I36" s="92">
        <v>200.35</v>
      </c>
      <c r="J36" s="92">
        <v>179.12</v>
      </c>
      <c r="K36" s="92">
        <v>190</v>
      </c>
      <c r="L36" s="285">
        <v>171</v>
      </c>
      <c r="N36" s="58"/>
      <c r="O36" s="58"/>
    </row>
    <row r="37" spans="1:15" ht="11.25">
      <c r="A37" s="17" t="s">
        <v>339</v>
      </c>
      <c r="B37" s="92">
        <v>14357.68</v>
      </c>
      <c r="C37" s="92">
        <v>17252.011</v>
      </c>
      <c r="D37" s="92">
        <v>15452.871</v>
      </c>
      <c r="E37" s="92">
        <v>12352.439</v>
      </c>
      <c r="F37" s="92">
        <v>13122.997</v>
      </c>
      <c r="G37" s="92">
        <v>12804.762</v>
      </c>
      <c r="H37" s="92">
        <v>14173</v>
      </c>
      <c r="I37" s="92">
        <v>12131.16</v>
      </c>
      <c r="J37" s="92">
        <v>12018.32</v>
      </c>
      <c r="K37" s="92">
        <v>13877</v>
      </c>
      <c r="L37" s="285">
        <v>14871</v>
      </c>
      <c r="N37" s="58"/>
      <c r="O37" s="58"/>
    </row>
    <row r="38" spans="1:15" ht="11.25">
      <c r="A38" s="17" t="s">
        <v>340</v>
      </c>
      <c r="B38" s="92">
        <v>374.564</v>
      </c>
      <c r="C38" s="92">
        <v>429.857</v>
      </c>
      <c r="D38" s="92">
        <v>354.379</v>
      </c>
      <c r="E38" s="92">
        <v>273.471</v>
      </c>
      <c r="F38" s="92">
        <v>223.503</v>
      </c>
      <c r="G38" s="92">
        <v>279.82</v>
      </c>
      <c r="H38" s="92">
        <v>334.736</v>
      </c>
      <c r="I38" s="92">
        <v>255.82</v>
      </c>
      <c r="J38" s="92">
        <v>251.76</v>
      </c>
      <c r="K38" s="92">
        <v>279.6</v>
      </c>
      <c r="L38" s="285">
        <v>247</v>
      </c>
      <c r="N38" s="58"/>
      <c r="O38" s="58"/>
    </row>
    <row r="39" spans="1:15" ht="11.25">
      <c r="A39" s="17" t="s">
        <v>341</v>
      </c>
      <c r="B39" s="92">
        <v>500.556</v>
      </c>
      <c r="C39" s="92">
        <v>597.611</v>
      </c>
      <c r="D39" s="92">
        <v>781.873</v>
      </c>
      <c r="E39" s="92">
        <v>646.682</v>
      </c>
      <c r="F39" s="92">
        <v>750.453</v>
      </c>
      <c r="G39" s="92">
        <v>671.356</v>
      </c>
      <c r="H39" s="92">
        <v>885.6</v>
      </c>
      <c r="I39" s="92">
        <v>861.9</v>
      </c>
      <c r="J39" s="92">
        <v>885.51</v>
      </c>
      <c r="K39" s="92">
        <v>829.5</v>
      </c>
      <c r="L39" s="285">
        <v>1040</v>
      </c>
      <c r="N39" s="58"/>
      <c r="O39" s="58"/>
    </row>
    <row r="40" spans="1:15" ht="11.25">
      <c r="A40" s="17" t="s">
        <v>342</v>
      </c>
      <c r="B40" s="92"/>
      <c r="C40" s="92"/>
      <c r="D40" s="92">
        <v>157.73871771153395</v>
      </c>
      <c r="E40" s="92">
        <v>148.807</v>
      </c>
      <c r="F40" s="92">
        <v>226.988</v>
      </c>
      <c r="G40" s="92">
        <v>213.407</v>
      </c>
      <c r="H40" s="92">
        <v>287.559</v>
      </c>
      <c r="I40" s="92">
        <v>250.75</v>
      </c>
      <c r="J40" s="92">
        <v>208.14</v>
      </c>
      <c r="K40" s="92">
        <v>291.1</v>
      </c>
      <c r="L40" s="285">
        <v>106</v>
      </c>
      <c r="N40" s="58"/>
      <c r="O40" s="58"/>
    </row>
    <row r="41" spans="1:15" ht="11.25">
      <c r="A41" s="17" t="s">
        <v>343</v>
      </c>
      <c r="B41" s="92">
        <v>602.692</v>
      </c>
      <c r="C41" s="92">
        <v>817.673</v>
      </c>
      <c r="D41" s="92">
        <v>1251.049</v>
      </c>
      <c r="E41" s="92">
        <v>1361.521</v>
      </c>
      <c r="F41" s="92">
        <v>1348.011</v>
      </c>
      <c r="G41" s="92">
        <v>1397.556</v>
      </c>
      <c r="H41" s="92">
        <v>1436.3</v>
      </c>
      <c r="I41" s="92">
        <v>1415.06</v>
      </c>
      <c r="J41" s="92">
        <v>1520.14</v>
      </c>
      <c r="K41" s="92">
        <v>1607</v>
      </c>
      <c r="L41" s="285">
        <v>1961</v>
      </c>
      <c r="N41" s="58"/>
      <c r="O41" s="58"/>
    </row>
    <row r="42" spans="1:15" ht="11.25">
      <c r="A42" s="17" t="s">
        <v>344</v>
      </c>
      <c r="B42" s="92" t="s">
        <v>269</v>
      </c>
      <c r="C42" s="92" t="s">
        <v>269</v>
      </c>
      <c r="D42" s="92" t="s">
        <v>269</v>
      </c>
      <c r="E42" s="92" t="s">
        <v>269</v>
      </c>
      <c r="F42" s="92" t="s">
        <v>269</v>
      </c>
      <c r="G42" s="92" t="s">
        <v>269</v>
      </c>
      <c r="H42" s="92" t="s">
        <v>269</v>
      </c>
      <c r="I42" s="92">
        <v>2.09</v>
      </c>
      <c r="J42" s="92">
        <v>5.66</v>
      </c>
      <c r="K42" s="92">
        <v>2.1</v>
      </c>
      <c r="L42" s="285">
        <v>2</v>
      </c>
      <c r="N42" s="58"/>
      <c r="O42" s="58"/>
    </row>
    <row r="43" spans="1:15" ht="11.25">
      <c r="A43" s="286" t="s">
        <v>345</v>
      </c>
      <c r="B43" s="169">
        <v>115193.825</v>
      </c>
      <c r="C43" s="169">
        <v>116844.61800000002</v>
      </c>
      <c r="D43" s="169">
        <v>118730.08550545134</v>
      </c>
      <c r="E43" s="169">
        <v>112340.42438194716</v>
      </c>
      <c r="F43" s="169">
        <v>116747.84849268328</v>
      </c>
      <c r="G43" s="169">
        <v>119213.03548375347</v>
      </c>
      <c r="H43" s="169">
        <v>124275.63877291526</v>
      </c>
      <c r="I43" s="169">
        <v>119165.3</v>
      </c>
      <c r="J43" s="169">
        <v>123401.07</v>
      </c>
      <c r="K43" s="169">
        <f>SUM(K5:K42)</f>
        <v>128168.90000000001</v>
      </c>
      <c r="L43" s="300">
        <f>SUM(L5:L42)</f>
        <v>122867</v>
      </c>
      <c r="N43" s="58"/>
      <c r="O43" s="58"/>
    </row>
    <row r="44" spans="1:15" ht="11.25">
      <c r="A44" s="17" t="s">
        <v>346</v>
      </c>
      <c r="B44" s="92"/>
      <c r="C44" s="92"/>
      <c r="D44" s="92">
        <v>24.553</v>
      </c>
      <c r="E44" s="92">
        <v>36.143</v>
      </c>
      <c r="F44" s="92">
        <v>26.432</v>
      </c>
      <c r="G44" s="92">
        <v>30.696</v>
      </c>
      <c r="H44" s="92">
        <v>30.696</v>
      </c>
      <c r="I44" s="92">
        <v>81.11</v>
      </c>
      <c r="J44" s="92">
        <v>77.81</v>
      </c>
      <c r="K44" s="92">
        <v>100.5</v>
      </c>
      <c r="L44" s="285">
        <v>91</v>
      </c>
      <c r="N44" s="58"/>
      <c r="O44" s="58"/>
    </row>
    <row r="45" spans="1:15" ht="11.25">
      <c r="A45" s="17" t="s">
        <v>347</v>
      </c>
      <c r="B45" s="92">
        <v>1010.623</v>
      </c>
      <c r="C45" s="92">
        <v>1118.611</v>
      </c>
      <c r="D45" s="92">
        <v>855.842</v>
      </c>
      <c r="E45" s="92">
        <v>980.874</v>
      </c>
      <c r="F45" s="92">
        <v>925.049</v>
      </c>
      <c r="G45" s="92">
        <v>1190.909</v>
      </c>
      <c r="H45" s="92">
        <v>1094.1</v>
      </c>
      <c r="I45" s="92">
        <v>908.87</v>
      </c>
      <c r="J45" s="92">
        <v>839.68</v>
      </c>
      <c r="K45" s="92">
        <v>901</v>
      </c>
      <c r="L45" s="285">
        <v>852</v>
      </c>
      <c r="N45" s="58"/>
      <c r="O45" s="58"/>
    </row>
    <row r="46" spans="1:15" ht="11.25">
      <c r="A46" s="17" t="s">
        <v>348</v>
      </c>
      <c r="B46" s="92">
        <v>579.151</v>
      </c>
      <c r="C46" s="92">
        <v>583.766</v>
      </c>
      <c r="D46" s="92">
        <v>700.262</v>
      </c>
      <c r="E46" s="92">
        <v>921.688</v>
      </c>
      <c r="F46" s="92">
        <v>832.343</v>
      </c>
      <c r="G46" s="92">
        <v>770.086</v>
      </c>
      <c r="H46" s="92">
        <v>899.9</v>
      </c>
      <c r="I46" s="92">
        <v>859.63</v>
      </c>
      <c r="J46" s="92">
        <v>949.07</v>
      </c>
      <c r="K46" s="92">
        <v>962</v>
      </c>
      <c r="L46" s="285">
        <v>926</v>
      </c>
      <c r="N46" s="58"/>
      <c r="O46" s="58"/>
    </row>
    <row r="47" spans="1:12" ht="11.25">
      <c r="A47" s="17" t="s">
        <v>349</v>
      </c>
      <c r="B47" s="92">
        <v>582.869</v>
      </c>
      <c r="C47" s="92">
        <v>691.055</v>
      </c>
      <c r="D47" s="92">
        <v>576.555</v>
      </c>
      <c r="E47" s="92">
        <v>605.527</v>
      </c>
      <c r="F47" s="92">
        <v>625.125</v>
      </c>
      <c r="G47" s="92">
        <v>681.701</v>
      </c>
      <c r="H47" s="92">
        <v>759.339</v>
      </c>
      <c r="I47" s="92">
        <v>1226.21</v>
      </c>
      <c r="J47" s="92">
        <v>1259.36</v>
      </c>
      <c r="K47" s="92">
        <v>1087</v>
      </c>
      <c r="L47" s="285">
        <v>1379</v>
      </c>
    </row>
    <row r="48" spans="1:12" ht="11.25">
      <c r="A48" s="286" t="s">
        <v>350</v>
      </c>
      <c r="B48" s="169">
        <v>2172.643</v>
      </c>
      <c r="C48" s="169">
        <v>2393.432</v>
      </c>
      <c r="D48" s="169">
        <v>2157.212</v>
      </c>
      <c r="E48" s="169">
        <v>2544.232</v>
      </c>
      <c r="F48" s="169">
        <v>2408.949</v>
      </c>
      <c r="G48" s="169">
        <v>2673.392</v>
      </c>
      <c r="H48" s="169">
        <v>2784.05</v>
      </c>
      <c r="I48" s="169">
        <v>3075.83</v>
      </c>
      <c r="J48" s="169">
        <v>3125.92</v>
      </c>
      <c r="K48" s="169">
        <f>SUM(K44:K47)</f>
        <v>3050.5</v>
      </c>
      <c r="L48" s="300">
        <f>SUM(L44:L47)</f>
        <v>3248</v>
      </c>
    </row>
    <row r="49" spans="1:12" ht="11.25">
      <c r="A49" s="347"/>
      <c r="B49" s="348"/>
      <c r="C49" s="348"/>
      <c r="D49" s="348"/>
      <c r="E49" s="348"/>
      <c r="F49" s="348"/>
      <c r="G49" s="348"/>
      <c r="H49" s="348"/>
      <c r="I49" s="348"/>
      <c r="J49" s="348"/>
      <c r="K49" s="348"/>
      <c r="L49" s="377"/>
    </row>
    <row r="50" ht="11.25">
      <c r="A50" s="290" t="s">
        <v>279</v>
      </c>
    </row>
    <row r="51" ht="11.25">
      <c r="A51" s="290" t="s">
        <v>280</v>
      </c>
    </row>
    <row r="52" ht="11.25">
      <c r="A52" s="122" t="s">
        <v>351</v>
      </c>
    </row>
    <row r="53" ht="11.25">
      <c r="A53" s="376"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8.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4" topLeftCell="A25" activePane="bottomLeft" state="frozen"/>
      <selection pane="topLeft" activeCell="A1" sqref="A1"/>
      <selection pane="bottomLeft" activeCell="A1" sqref="A1"/>
    </sheetView>
  </sheetViews>
  <sheetFormatPr defaultColWidth="12" defaultRowHeight="11.25"/>
  <cols>
    <col min="1" max="1" width="6.33203125" style="6" customWidth="1"/>
    <col min="2" max="2" width="39.5" style="6" customWidth="1"/>
    <col min="3" max="12" width="10.83203125" style="6" customWidth="1"/>
    <col min="13" max="13" width="12" style="179" customWidth="1"/>
    <col min="14" max="16384" width="12" style="6" customWidth="1"/>
  </cols>
  <sheetData>
    <row r="1" spans="1:2" ht="12.75">
      <c r="A1" s="81" t="s">
        <v>514</v>
      </c>
      <c r="B1" s="81"/>
    </row>
    <row r="2" spans="1:2" ht="11.25">
      <c r="A2" s="59" t="s">
        <v>513</v>
      </c>
      <c r="B2" s="59"/>
    </row>
    <row r="3" spans="1:13" ht="11.25">
      <c r="A3" s="133"/>
      <c r="B3" s="133"/>
      <c r="C3" s="133"/>
      <c r="L3" s="99"/>
      <c r="M3" s="8" t="s">
        <v>284</v>
      </c>
    </row>
    <row r="4" spans="1:13" s="179" customFormat="1" ht="11.25">
      <c r="A4" s="303" t="s">
        <v>364</v>
      </c>
      <c r="B4" s="175"/>
      <c r="C4" s="304">
        <v>2009</v>
      </c>
      <c r="D4" s="305">
        <v>2010</v>
      </c>
      <c r="E4" s="305">
        <v>2011</v>
      </c>
      <c r="F4" s="305">
        <v>2012</v>
      </c>
      <c r="G4" s="305">
        <v>2013</v>
      </c>
      <c r="H4" s="305">
        <v>2014</v>
      </c>
      <c r="I4" s="305">
        <v>2015</v>
      </c>
      <c r="J4" s="305">
        <v>2016</v>
      </c>
      <c r="K4" s="305">
        <v>2017</v>
      </c>
      <c r="L4" s="305">
        <v>2018</v>
      </c>
      <c r="M4" s="243">
        <v>2019</v>
      </c>
    </row>
    <row r="5" spans="1:13" ht="11.25">
      <c r="A5" s="306" t="s">
        <v>365</v>
      </c>
      <c r="B5" s="307"/>
      <c r="C5" s="308"/>
      <c r="D5" s="308"/>
      <c r="E5" s="308"/>
      <c r="F5" s="308"/>
      <c r="G5" s="308"/>
      <c r="H5" s="308"/>
      <c r="I5" s="308"/>
      <c r="J5" s="308"/>
      <c r="K5" s="308"/>
      <c r="L5" s="308"/>
      <c r="M5" s="247"/>
    </row>
    <row r="6" spans="1:13" s="179" customFormat="1" ht="12.75" customHeight="1">
      <c r="A6" s="202"/>
      <c r="B6" s="223" t="s">
        <v>74</v>
      </c>
      <c r="C6" s="91">
        <v>83194</v>
      </c>
      <c r="D6" s="91">
        <v>85997</v>
      </c>
      <c r="E6" s="91">
        <v>88073</v>
      </c>
      <c r="F6" s="91">
        <v>85633</v>
      </c>
      <c r="G6" s="91">
        <v>79953</v>
      </c>
      <c r="H6" s="91">
        <v>78520</v>
      </c>
      <c r="I6" s="91">
        <v>81731</v>
      </c>
      <c r="J6" s="91">
        <v>80626</v>
      </c>
      <c r="K6" s="91">
        <v>80361</v>
      </c>
      <c r="L6" s="91">
        <v>80450</v>
      </c>
      <c r="M6" s="138">
        <v>78871</v>
      </c>
    </row>
    <row r="7" spans="1:13" s="179" customFormat="1" ht="12.75" customHeight="1">
      <c r="A7" s="202"/>
      <c r="B7" s="223" t="s">
        <v>69</v>
      </c>
      <c r="C7" s="91">
        <v>73768</v>
      </c>
      <c r="D7" s="91">
        <v>70217</v>
      </c>
      <c r="E7" s="91">
        <v>67561</v>
      </c>
      <c r="F7" s="91">
        <v>63516</v>
      </c>
      <c r="G7" s="91">
        <v>67172</v>
      </c>
      <c r="H7" s="91">
        <v>66905</v>
      </c>
      <c r="I7" s="91">
        <v>68317</v>
      </c>
      <c r="J7" s="91">
        <v>65388</v>
      </c>
      <c r="K7" s="91">
        <v>72042</v>
      </c>
      <c r="L7" s="91">
        <v>70854</v>
      </c>
      <c r="M7" s="138">
        <v>65817</v>
      </c>
    </row>
    <row r="8" spans="1:13" s="179" customFormat="1" ht="12.75" customHeight="1">
      <c r="A8" s="202"/>
      <c r="B8" s="223" t="s">
        <v>75</v>
      </c>
      <c r="C8" s="91">
        <v>45023</v>
      </c>
      <c r="D8" s="91">
        <v>42724</v>
      </c>
      <c r="E8" s="91">
        <v>47523</v>
      </c>
      <c r="F8" s="91">
        <v>47629</v>
      </c>
      <c r="G8" s="91">
        <v>43570</v>
      </c>
      <c r="H8" s="91">
        <v>47103</v>
      </c>
      <c r="I8" s="91">
        <v>46592</v>
      </c>
      <c r="J8" s="91">
        <v>46707</v>
      </c>
      <c r="K8" s="91">
        <v>50200</v>
      </c>
      <c r="L8" s="91">
        <v>51591</v>
      </c>
      <c r="M8" s="138">
        <v>52269</v>
      </c>
    </row>
    <row r="9" spans="1:13" s="179" customFormat="1" ht="12.75" customHeight="1">
      <c r="A9" s="202"/>
      <c r="B9" s="223" t="s">
        <v>366</v>
      </c>
      <c r="C9" s="91">
        <v>40785</v>
      </c>
      <c r="D9" s="91">
        <v>37799</v>
      </c>
      <c r="E9" s="91">
        <v>38460</v>
      </c>
      <c r="F9" s="91">
        <v>34136</v>
      </c>
      <c r="G9" s="91">
        <v>41169</v>
      </c>
      <c r="H9" s="91">
        <v>43273</v>
      </c>
      <c r="I9" s="91">
        <v>41873</v>
      </c>
      <c r="J9" s="91">
        <v>42990</v>
      </c>
      <c r="K9" s="91">
        <v>50552</v>
      </c>
      <c r="L9" s="91">
        <v>46169</v>
      </c>
      <c r="M9" s="138">
        <v>44043</v>
      </c>
    </row>
    <row r="10" spans="1:13" s="179" customFormat="1" ht="12.75" customHeight="1">
      <c r="A10" s="202"/>
      <c r="B10" s="223" t="s">
        <v>367</v>
      </c>
      <c r="C10" s="91">
        <v>29752</v>
      </c>
      <c r="D10" s="91">
        <v>31092</v>
      </c>
      <c r="E10" s="91">
        <v>30652</v>
      </c>
      <c r="F10" s="91">
        <v>29867</v>
      </c>
      <c r="G10" s="91">
        <v>27612</v>
      </c>
      <c r="H10" s="91">
        <v>26500</v>
      </c>
      <c r="I10" s="91">
        <v>25386</v>
      </c>
      <c r="J10" s="91">
        <v>25469</v>
      </c>
      <c r="K10" s="91">
        <v>29869</v>
      </c>
      <c r="L10" s="91">
        <v>32431</v>
      </c>
      <c r="M10" s="138">
        <v>30683</v>
      </c>
    </row>
    <row r="11" spans="1:13" s="179" customFormat="1" ht="12.75" customHeight="1">
      <c r="A11" s="202"/>
      <c r="B11" s="223" t="s">
        <v>368</v>
      </c>
      <c r="C11" s="91">
        <v>23303</v>
      </c>
      <c r="D11" s="91">
        <v>26688</v>
      </c>
      <c r="E11" s="91">
        <v>25397</v>
      </c>
      <c r="F11" s="91">
        <v>21160</v>
      </c>
      <c r="G11" s="91">
        <v>22382</v>
      </c>
      <c r="H11" s="91">
        <v>21671</v>
      </c>
      <c r="I11" s="91">
        <v>22520</v>
      </c>
      <c r="J11" s="91">
        <v>21014</v>
      </c>
      <c r="K11" s="91">
        <v>20061</v>
      </c>
      <c r="L11" s="91">
        <v>23041</v>
      </c>
      <c r="M11" s="138">
        <v>23414</v>
      </c>
    </row>
    <row r="12" spans="1:13" s="179" customFormat="1" ht="12.75" customHeight="1">
      <c r="A12" s="202"/>
      <c r="B12" s="223" t="s">
        <v>369</v>
      </c>
      <c r="C12" s="91">
        <v>8746</v>
      </c>
      <c r="D12" s="91">
        <v>8723</v>
      </c>
      <c r="E12" s="91">
        <v>8381</v>
      </c>
      <c r="F12" s="91">
        <v>8192</v>
      </c>
      <c r="G12" s="91">
        <v>9067</v>
      </c>
      <c r="H12" s="91">
        <v>8528</v>
      </c>
      <c r="I12" s="91">
        <v>8385</v>
      </c>
      <c r="J12" s="91">
        <v>7841</v>
      </c>
      <c r="K12" s="91">
        <v>7269</v>
      </c>
      <c r="L12" s="91">
        <v>7062</v>
      </c>
      <c r="M12" s="138">
        <v>6812</v>
      </c>
    </row>
    <row r="13" spans="1:13" s="179" customFormat="1" ht="12.75" customHeight="1">
      <c r="A13" s="202"/>
      <c r="B13" s="223" t="s">
        <v>323</v>
      </c>
      <c r="C13" s="91">
        <v>7512</v>
      </c>
      <c r="D13" s="91">
        <v>8432</v>
      </c>
      <c r="E13" s="91">
        <v>8444</v>
      </c>
      <c r="F13" s="91">
        <v>8347</v>
      </c>
      <c r="G13" s="91">
        <v>9703</v>
      </c>
      <c r="H13" s="91">
        <v>9401</v>
      </c>
      <c r="I13" s="91">
        <v>9810</v>
      </c>
      <c r="J13" s="91">
        <v>9230</v>
      </c>
      <c r="K13" s="91">
        <v>8558</v>
      </c>
      <c r="L13" s="91">
        <v>9641</v>
      </c>
      <c r="M13" s="138">
        <v>9781</v>
      </c>
    </row>
    <row r="14" spans="1:13" s="309" customFormat="1" ht="12.75" customHeight="1">
      <c r="A14" s="202"/>
      <c r="B14" s="223" t="s">
        <v>370</v>
      </c>
      <c r="C14" s="91">
        <v>29344</v>
      </c>
      <c r="D14" s="91">
        <v>32415</v>
      </c>
      <c r="E14" s="91">
        <v>34989</v>
      </c>
      <c r="F14" s="91">
        <v>33714</v>
      </c>
      <c r="G14" s="91">
        <v>32875</v>
      </c>
      <c r="H14" s="91">
        <v>32337</v>
      </c>
      <c r="I14" s="91">
        <v>33123</v>
      </c>
      <c r="J14" s="91">
        <v>20550</v>
      </c>
      <c r="K14" s="91">
        <v>20692</v>
      </c>
      <c r="L14" s="91">
        <v>21273</v>
      </c>
      <c r="M14" s="138">
        <v>21655</v>
      </c>
    </row>
    <row r="15" spans="1:13" s="179" customFormat="1" ht="12.75" customHeight="1">
      <c r="A15" s="207"/>
      <c r="B15" s="234" t="s">
        <v>371</v>
      </c>
      <c r="C15" s="91">
        <v>9978</v>
      </c>
      <c r="D15" s="91">
        <v>10635</v>
      </c>
      <c r="E15" s="91">
        <v>11114</v>
      </c>
      <c r="F15" s="91">
        <v>11722</v>
      </c>
      <c r="G15" s="91">
        <v>11163</v>
      </c>
      <c r="H15" s="91">
        <v>11769</v>
      </c>
      <c r="I15" s="91">
        <v>12159</v>
      </c>
      <c r="J15" s="91">
        <v>12565</v>
      </c>
      <c r="K15" s="91">
        <v>12847</v>
      </c>
      <c r="L15" s="91">
        <v>12745</v>
      </c>
      <c r="M15" s="138">
        <v>13152</v>
      </c>
    </row>
    <row r="16" spans="1:13" s="179" customFormat="1" ht="12.75" customHeight="1">
      <c r="A16" s="252" t="s">
        <v>372</v>
      </c>
      <c r="B16" s="259"/>
      <c r="C16" s="96">
        <v>351404</v>
      </c>
      <c r="D16" s="96">
        <v>354721</v>
      </c>
      <c r="E16" s="96">
        <v>360593</v>
      </c>
      <c r="F16" s="96">
        <v>343915</v>
      </c>
      <c r="G16" s="96">
        <v>344666</v>
      </c>
      <c r="H16" s="96">
        <v>346008</v>
      </c>
      <c r="I16" s="96">
        <v>349896</v>
      </c>
      <c r="J16" s="310">
        <v>332380</v>
      </c>
      <c r="K16" s="310">
        <v>352451</v>
      </c>
      <c r="L16" s="310">
        <v>355257</v>
      </c>
      <c r="M16" s="219">
        <v>346497</v>
      </c>
    </row>
    <row r="17" spans="1:13" ht="11.25">
      <c r="A17" s="306" t="s">
        <v>373</v>
      </c>
      <c r="B17" s="307"/>
      <c r="C17" s="311"/>
      <c r="D17" s="311"/>
      <c r="E17" s="311"/>
      <c r="F17" s="311"/>
      <c r="G17" s="311"/>
      <c r="H17" s="311"/>
      <c r="I17" s="311"/>
      <c r="J17" s="311"/>
      <c r="K17" s="311"/>
      <c r="L17" s="311"/>
      <c r="M17" s="204"/>
    </row>
    <row r="18" spans="1:13" ht="12.75" customHeight="1">
      <c r="A18" s="202"/>
      <c r="B18" s="223" t="s">
        <v>258</v>
      </c>
      <c r="C18" s="91">
        <v>8667</v>
      </c>
      <c r="D18" s="91">
        <v>9300</v>
      </c>
      <c r="E18" s="91">
        <v>9307</v>
      </c>
      <c r="F18" s="91">
        <v>10443</v>
      </c>
      <c r="G18" s="91">
        <v>10765</v>
      </c>
      <c r="H18" s="91">
        <v>11288</v>
      </c>
      <c r="I18" s="91">
        <v>11736</v>
      </c>
      <c r="J18" s="91">
        <v>12051</v>
      </c>
      <c r="K18" s="91">
        <v>13312</v>
      </c>
      <c r="L18" s="91">
        <v>13289</v>
      </c>
      <c r="M18" s="204">
        <v>13642</v>
      </c>
    </row>
    <row r="19" spans="1:13" ht="12.75" customHeight="1">
      <c r="A19" s="202"/>
      <c r="B19" s="223" t="s">
        <v>374</v>
      </c>
      <c r="C19" s="91">
        <v>22196</v>
      </c>
      <c r="D19" s="91">
        <v>23049</v>
      </c>
      <c r="E19" s="91">
        <v>21652</v>
      </c>
      <c r="F19" s="91">
        <v>22737</v>
      </c>
      <c r="G19" s="91">
        <v>24834</v>
      </c>
      <c r="H19" s="91">
        <v>26081</v>
      </c>
      <c r="I19" s="91">
        <v>25488</v>
      </c>
      <c r="J19" s="91">
        <v>24613</v>
      </c>
      <c r="K19" s="91">
        <v>28407</v>
      </c>
      <c r="L19" s="91">
        <v>28278</v>
      </c>
      <c r="M19" s="204">
        <v>27296</v>
      </c>
    </row>
    <row r="20" spans="1:13" ht="12.75" customHeight="1">
      <c r="A20" s="202"/>
      <c r="B20" s="223" t="s">
        <v>252</v>
      </c>
      <c r="C20" s="91">
        <v>1801</v>
      </c>
      <c r="D20" s="91">
        <v>1905</v>
      </c>
      <c r="E20" s="91">
        <v>2387</v>
      </c>
      <c r="F20" s="91">
        <v>2299</v>
      </c>
      <c r="G20" s="91">
        <v>2711</v>
      </c>
      <c r="H20" s="91">
        <v>2887</v>
      </c>
      <c r="I20" s="91">
        <v>3018</v>
      </c>
      <c r="J20" s="91">
        <v>3227</v>
      </c>
      <c r="K20" s="91">
        <v>3215</v>
      </c>
      <c r="L20" s="91">
        <v>3481</v>
      </c>
      <c r="M20" s="204">
        <v>3880</v>
      </c>
    </row>
    <row r="21" spans="1:13" ht="12.75" customHeight="1">
      <c r="A21" s="202"/>
      <c r="B21" s="223" t="s">
        <v>366</v>
      </c>
      <c r="C21" s="91">
        <v>0</v>
      </c>
      <c r="D21" s="91">
        <v>0</v>
      </c>
      <c r="E21" s="91">
        <v>0</v>
      </c>
      <c r="F21" s="91">
        <v>0</v>
      </c>
      <c r="G21" s="91">
        <v>0</v>
      </c>
      <c r="H21" s="91">
        <v>0</v>
      </c>
      <c r="I21" s="91">
        <v>0</v>
      </c>
      <c r="J21" s="91">
        <v>0</v>
      </c>
      <c r="K21" s="91">
        <v>0</v>
      </c>
      <c r="L21" s="91">
        <v>0</v>
      </c>
      <c r="M21" s="204">
        <v>0</v>
      </c>
    </row>
    <row r="22" spans="1:13" ht="12.75" customHeight="1">
      <c r="A22" s="202"/>
      <c r="B22" s="223" t="s">
        <v>375</v>
      </c>
      <c r="C22" s="91">
        <v>1570</v>
      </c>
      <c r="D22" s="91">
        <v>1752</v>
      </c>
      <c r="E22" s="91">
        <v>1878</v>
      </c>
      <c r="F22" s="91">
        <v>1947</v>
      </c>
      <c r="G22" s="91">
        <v>1861</v>
      </c>
      <c r="H22" s="91">
        <v>1777</v>
      </c>
      <c r="I22" s="91">
        <v>1801</v>
      </c>
      <c r="J22" s="91">
        <v>1798</v>
      </c>
      <c r="K22" s="91">
        <v>1872</v>
      </c>
      <c r="L22" s="91">
        <v>1871</v>
      </c>
      <c r="M22" s="204">
        <v>1794</v>
      </c>
    </row>
    <row r="23" spans="1:13" ht="12.75" customHeight="1">
      <c r="A23" s="202"/>
      <c r="B23" s="223" t="s">
        <v>368</v>
      </c>
      <c r="C23" s="91">
        <v>1012</v>
      </c>
      <c r="D23" s="91">
        <v>1077</v>
      </c>
      <c r="E23" s="91">
        <v>1031</v>
      </c>
      <c r="F23" s="91">
        <v>991</v>
      </c>
      <c r="G23" s="91">
        <v>787</v>
      </c>
      <c r="H23" s="91">
        <v>820</v>
      </c>
      <c r="I23" s="91">
        <v>918</v>
      </c>
      <c r="J23" s="91">
        <v>677</v>
      </c>
      <c r="K23" s="91">
        <v>634</v>
      </c>
      <c r="L23" s="91">
        <v>480</v>
      </c>
      <c r="M23" s="204">
        <v>427</v>
      </c>
    </row>
    <row r="24" spans="1:13" ht="12.75" customHeight="1">
      <c r="A24" s="202"/>
      <c r="B24" s="223" t="s">
        <v>369</v>
      </c>
      <c r="C24" s="91">
        <v>772</v>
      </c>
      <c r="D24" s="91">
        <v>632</v>
      </c>
      <c r="E24" s="91">
        <v>625</v>
      </c>
      <c r="F24" s="91">
        <v>615</v>
      </c>
      <c r="G24" s="91">
        <v>688</v>
      </c>
      <c r="H24" s="91">
        <v>591</v>
      </c>
      <c r="I24" s="91">
        <v>572</v>
      </c>
      <c r="J24" s="91">
        <v>548</v>
      </c>
      <c r="K24" s="91">
        <v>552</v>
      </c>
      <c r="L24" s="91">
        <v>447</v>
      </c>
      <c r="M24" s="204">
        <v>320</v>
      </c>
    </row>
    <row r="25" spans="1:13" ht="12.75" customHeight="1">
      <c r="A25" s="202"/>
      <c r="B25" s="223" t="s">
        <v>323</v>
      </c>
      <c r="C25" s="91">
        <v>57</v>
      </c>
      <c r="D25" s="91">
        <v>63</v>
      </c>
      <c r="E25" s="91">
        <v>65</v>
      </c>
      <c r="F25" s="91">
        <v>65</v>
      </c>
      <c r="G25" s="91">
        <v>42</v>
      </c>
      <c r="H25" s="91">
        <v>52</v>
      </c>
      <c r="I25" s="91">
        <v>53</v>
      </c>
      <c r="J25" s="91">
        <v>62</v>
      </c>
      <c r="K25" s="91">
        <v>43</v>
      </c>
      <c r="L25" s="91">
        <v>48</v>
      </c>
      <c r="M25" s="204">
        <v>59</v>
      </c>
    </row>
    <row r="26" spans="1:13" ht="12.75" customHeight="1">
      <c r="A26" s="202"/>
      <c r="B26" s="223" t="s">
        <v>370</v>
      </c>
      <c r="C26" s="91">
        <v>318</v>
      </c>
      <c r="D26" s="91">
        <v>460</v>
      </c>
      <c r="E26" s="91">
        <v>757</v>
      </c>
      <c r="F26" s="91">
        <v>496</v>
      </c>
      <c r="G26" s="91">
        <v>604</v>
      </c>
      <c r="H26" s="91">
        <v>477</v>
      </c>
      <c r="I26" s="91">
        <v>364</v>
      </c>
      <c r="J26" s="91">
        <v>414</v>
      </c>
      <c r="K26" s="91">
        <v>564</v>
      </c>
      <c r="L26" s="91">
        <v>486</v>
      </c>
      <c r="M26" s="138">
        <v>552</v>
      </c>
    </row>
    <row r="27" spans="1:13" ht="12.75" customHeight="1">
      <c r="A27" s="207"/>
      <c r="B27" s="234" t="s">
        <v>371</v>
      </c>
      <c r="C27" s="91">
        <v>4433</v>
      </c>
      <c r="D27" s="91">
        <v>4793</v>
      </c>
      <c r="E27" s="91">
        <v>5109</v>
      </c>
      <c r="F27" s="91">
        <v>5393</v>
      </c>
      <c r="G27" s="91">
        <v>5235</v>
      </c>
      <c r="H27" s="91">
        <v>5747</v>
      </c>
      <c r="I27" s="91">
        <v>5916</v>
      </c>
      <c r="J27" s="91">
        <v>6479</v>
      </c>
      <c r="K27" s="91">
        <v>6969</v>
      </c>
      <c r="L27" s="91">
        <v>6993</v>
      </c>
      <c r="M27" s="204">
        <v>7254</v>
      </c>
    </row>
    <row r="28" spans="1:13" s="179" customFormat="1" ht="12.75" customHeight="1">
      <c r="A28" s="252" t="s">
        <v>372</v>
      </c>
      <c r="B28" s="259"/>
      <c r="C28" s="96">
        <v>40826</v>
      </c>
      <c r="D28" s="96">
        <v>43032</v>
      </c>
      <c r="E28" s="96">
        <v>42811</v>
      </c>
      <c r="F28" s="96">
        <v>44985</v>
      </c>
      <c r="G28" s="96">
        <v>47528</v>
      </c>
      <c r="H28" s="96">
        <v>49718</v>
      </c>
      <c r="I28" s="96">
        <v>49866</v>
      </c>
      <c r="J28" s="96">
        <v>49869</v>
      </c>
      <c r="K28" s="96">
        <v>55568</v>
      </c>
      <c r="L28" s="96">
        <v>55373</v>
      </c>
      <c r="M28" s="219">
        <v>55224</v>
      </c>
    </row>
    <row r="29" spans="1:13" ht="11.25">
      <c r="A29" s="306" t="s">
        <v>376</v>
      </c>
      <c r="B29" s="307"/>
      <c r="C29" s="308"/>
      <c r="D29" s="308"/>
      <c r="E29" s="308"/>
      <c r="F29" s="308"/>
      <c r="G29" s="308"/>
      <c r="H29" s="308"/>
      <c r="I29" s="308"/>
      <c r="J29" s="308"/>
      <c r="K29" s="308"/>
      <c r="L29" s="308"/>
      <c r="M29" s="206"/>
    </row>
    <row r="30" spans="1:13" ht="12.75" customHeight="1">
      <c r="A30" s="202"/>
      <c r="B30" s="223" t="s">
        <v>258</v>
      </c>
      <c r="C30" s="91">
        <v>4062</v>
      </c>
      <c r="D30" s="91">
        <v>4332</v>
      </c>
      <c r="E30" s="91">
        <v>4241</v>
      </c>
      <c r="F30" s="91">
        <v>4186</v>
      </c>
      <c r="G30" s="91">
        <v>3908</v>
      </c>
      <c r="H30" s="91">
        <v>3685</v>
      </c>
      <c r="I30" s="91">
        <v>3817</v>
      </c>
      <c r="J30" s="91">
        <v>4119</v>
      </c>
      <c r="K30" s="91">
        <v>4378</v>
      </c>
      <c r="L30" s="91">
        <v>4477</v>
      </c>
      <c r="M30" s="204">
        <v>4438</v>
      </c>
    </row>
    <row r="31" spans="1:13" ht="12.75" customHeight="1">
      <c r="A31" s="202"/>
      <c r="B31" s="223" t="s">
        <v>374</v>
      </c>
      <c r="C31" s="91">
        <v>2100</v>
      </c>
      <c r="D31" s="91">
        <v>1366</v>
      </c>
      <c r="E31" s="91">
        <v>1454</v>
      </c>
      <c r="F31" s="91">
        <v>1422</v>
      </c>
      <c r="G31" s="91">
        <v>1457</v>
      </c>
      <c r="H31" s="91">
        <v>1394</v>
      </c>
      <c r="I31" s="91">
        <v>1138</v>
      </c>
      <c r="J31" s="91">
        <v>1293</v>
      </c>
      <c r="K31" s="91">
        <v>1322</v>
      </c>
      <c r="L31" s="91">
        <v>1374</v>
      </c>
      <c r="M31" s="204">
        <v>1142</v>
      </c>
    </row>
    <row r="32" spans="1:13" ht="12.75" customHeight="1">
      <c r="A32" s="202"/>
      <c r="B32" s="223" t="s">
        <v>252</v>
      </c>
      <c r="C32" s="91">
        <v>12436</v>
      </c>
      <c r="D32" s="91">
        <v>11190</v>
      </c>
      <c r="E32" s="91">
        <v>11831</v>
      </c>
      <c r="F32" s="91">
        <v>13076</v>
      </c>
      <c r="G32" s="91">
        <v>12337</v>
      </c>
      <c r="H32" s="91">
        <v>13936</v>
      </c>
      <c r="I32" s="91">
        <v>16261</v>
      </c>
      <c r="J32" s="91">
        <v>15944</v>
      </c>
      <c r="K32" s="91">
        <v>16186</v>
      </c>
      <c r="L32" s="91">
        <v>15568</v>
      </c>
      <c r="M32" s="204">
        <v>14979</v>
      </c>
    </row>
    <row r="33" spans="1:13" ht="12.75" customHeight="1">
      <c r="A33" s="202"/>
      <c r="B33" s="223" t="s">
        <v>366</v>
      </c>
      <c r="C33" s="91">
        <v>40381</v>
      </c>
      <c r="D33" s="91">
        <v>37339</v>
      </c>
      <c r="E33" s="91">
        <v>37988</v>
      </c>
      <c r="F33" s="91">
        <v>33662</v>
      </c>
      <c r="G33" s="91">
        <v>40759</v>
      </c>
      <c r="H33" s="91">
        <v>42835</v>
      </c>
      <c r="I33" s="91">
        <v>41614</v>
      </c>
      <c r="J33" s="91">
        <v>41774</v>
      </c>
      <c r="K33" s="91">
        <v>49218</v>
      </c>
      <c r="L33" s="91">
        <v>45661</v>
      </c>
      <c r="M33" s="204">
        <v>43531</v>
      </c>
    </row>
    <row r="34" spans="1:13" ht="12.75" customHeight="1">
      <c r="A34" s="202"/>
      <c r="B34" s="223" t="s">
        <v>375</v>
      </c>
      <c r="C34" s="91">
        <v>405</v>
      </c>
      <c r="D34" s="91">
        <v>487</v>
      </c>
      <c r="E34" s="91">
        <v>1013</v>
      </c>
      <c r="F34" s="91">
        <v>940</v>
      </c>
      <c r="G34" s="91">
        <v>1013</v>
      </c>
      <c r="H34" s="91">
        <v>749</v>
      </c>
      <c r="I34" s="91">
        <v>449</v>
      </c>
      <c r="J34" s="91">
        <v>530</v>
      </c>
      <c r="K34" s="91">
        <v>565</v>
      </c>
      <c r="L34" s="91">
        <v>590</v>
      </c>
      <c r="M34" s="204">
        <v>577</v>
      </c>
    </row>
    <row r="35" spans="1:13" ht="12.75" customHeight="1">
      <c r="A35" s="202"/>
      <c r="B35" s="223" t="s">
        <v>368</v>
      </c>
      <c r="C35" s="91">
        <v>135</v>
      </c>
      <c r="D35" s="91">
        <v>145</v>
      </c>
      <c r="E35" s="91">
        <v>102</v>
      </c>
      <c r="F35" s="91">
        <v>78</v>
      </c>
      <c r="G35" s="91">
        <v>9</v>
      </c>
      <c r="H35" s="91">
        <v>7</v>
      </c>
      <c r="I35" s="91">
        <v>3</v>
      </c>
      <c r="J35" s="91">
        <v>1</v>
      </c>
      <c r="K35" s="91">
        <v>0</v>
      </c>
      <c r="L35" s="91">
        <v>0</v>
      </c>
      <c r="M35" s="204">
        <v>1</v>
      </c>
    </row>
    <row r="36" spans="1:13" ht="12.75" customHeight="1">
      <c r="A36" s="202"/>
      <c r="B36" s="223" t="s">
        <v>369</v>
      </c>
      <c r="C36" s="91">
        <v>0</v>
      </c>
      <c r="D36" s="91">
        <v>0</v>
      </c>
      <c r="E36" s="91">
        <v>0</v>
      </c>
      <c r="F36" s="91">
        <v>0</v>
      </c>
      <c r="G36" s="91">
        <v>0</v>
      </c>
      <c r="H36" s="91">
        <v>0</v>
      </c>
      <c r="I36" s="91">
        <v>0</v>
      </c>
      <c r="J36" s="91">
        <v>0</v>
      </c>
      <c r="K36" s="91">
        <v>0</v>
      </c>
      <c r="L36" s="91">
        <v>0</v>
      </c>
      <c r="M36" s="204">
        <v>0</v>
      </c>
    </row>
    <row r="37" spans="1:13" ht="12.75" customHeight="1">
      <c r="A37" s="202"/>
      <c r="B37" s="223" t="s">
        <v>323</v>
      </c>
      <c r="C37" s="91">
        <v>0</v>
      </c>
      <c r="D37" s="91">
        <v>0</v>
      </c>
      <c r="E37" s="91">
        <v>0</v>
      </c>
      <c r="F37" s="91">
        <v>0</v>
      </c>
      <c r="G37" s="91">
        <v>0</v>
      </c>
      <c r="H37" s="91">
        <v>0</v>
      </c>
      <c r="I37" s="91">
        <v>0</v>
      </c>
      <c r="J37" s="91">
        <v>0</v>
      </c>
      <c r="K37" s="91">
        <v>0</v>
      </c>
      <c r="L37" s="91">
        <v>3</v>
      </c>
      <c r="M37" s="204">
        <v>4</v>
      </c>
    </row>
    <row r="38" spans="1:13" ht="12.75" customHeight="1">
      <c r="A38" s="202"/>
      <c r="B38" s="223" t="s">
        <v>370</v>
      </c>
      <c r="C38" s="91">
        <v>11717</v>
      </c>
      <c r="D38" s="91">
        <v>12303</v>
      </c>
      <c r="E38" s="91">
        <v>13230</v>
      </c>
      <c r="F38" s="91">
        <v>13067</v>
      </c>
      <c r="G38" s="91">
        <v>12749</v>
      </c>
      <c r="H38" s="91">
        <v>12730</v>
      </c>
      <c r="I38" s="91">
        <v>14026</v>
      </c>
      <c r="J38" s="91">
        <v>14020</v>
      </c>
      <c r="K38" s="91">
        <v>14426</v>
      </c>
      <c r="L38" s="91">
        <v>14854</v>
      </c>
      <c r="M38" s="138">
        <v>15151</v>
      </c>
    </row>
    <row r="39" spans="1:13" ht="12.75" customHeight="1">
      <c r="A39" s="207"/>
      <c r="B39" s="234" t="s">
        <v>371</v>
      </c>
      <c r="C39" s="91">
        <v>47</v>
      </c>
      <c r="D39" s="91">
        <v>46</v>
      </c>
      <c r="E39" s="91">
        <v>76</v>
      </c>
      <c r="F39" s="91">
        <v>575</v>
      </c>
      <c r="G39" s="91">
        <v>253</v>
      </c>
      <c r="H39" s="91">
        <v>212</v>
      </c>
      <c r="I39" s="91">
        <v>253</v>
      </c>
      <c r="J39" s="91">
        <v>281</v>
      </c>
      <c r="K39" s="91">
        <v>357</v>
      </c>
      <c r="L39" s="91">
        <v>395</v>
      </c>
      <c r="M39" s="204">
        <v>389</v>
      </c>
    </row>
    <row r="40" spans="1:13" s="179" customFormat="1" ht="12.75" customHeight="1">
      <c r="A40" s="252" t="s">
        <v>372</v>
      </c>
      <c r="B40" s="259"/>
      <c r="C40" s="96">
        <v>71282</v>
      </c>
      <c r="D40" s="96">
        <v>67208</v>
      </c>
      <c r="E40" s="96">
        <v>69935</v>
      </c>
      <c r="F40" s="96">
        <v>67007</v>
      </c>
      <c r="G40" s="96">
        <v>72484</v>
      </c>
      <c r="H40" s="96">
        <v>75548</v>
      </c>
      <c r="I40" s="96">
        <v>77562</v>
      </c>
      <c r="J40" s="96">
        <v>77962</v>
      </c>
      <c r="K40" s="96">
        <v>86452</v>
      </c>
      <c r="L40" s="96">
        <v>82922</v>
      </c>
      <c r="M40" s="219">
        <v>80212</v>
      </c>
    </row>
    <row r="41" spans="1:13" ht="11.25">
      <c r="A41" s="4"/>
      <c r="B41" s="4"/>
      <c r="M41" s="237"/>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9.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8.16015625" style="6" customWidth="1"/>
    <col min="2" max="2" width="39.5" style="6" customWidth="1"/>
    <col min="3" max="12" width="13.16015625" style="6" customWidth="1"/>
    <col min="13" max="13" width="13.16015625" style="99" customWidth="1"/>
    <col min="14" max="16384" width="12" style="6" customWidth="1"/>
  </cols>
  <sheetData>
    <row r="1" spans="1:2" ht="12.75">
      <c r="A1" s="81" t="s">
        <v>379</v>
      </c>
      <c r="B1" s="239"/>
    </row>
    <row r="2" spans="1:2" ht="11.25">
      <c r="A2" s="240" t="s">
        <v>380</v>
      </c>
      <c r="B2" s="240"/>
    </row>
    <row r="3" spans="1:13" ht="11.25">
      <c r="A3" s="133"/>
      <c r="B3" s="133"/>
      <c r="C3" s="133"/>
      <c r="M3" s="312" t="s">
        <v>284</v>
      </c>
    </row>
    <row r="4" spans="1:13" ht="11.25">
      <c r="A4" s="303" t="s">
        <v>364</v>
      </c>
      <c r="B4" s="175"/>
      <c r="C4" s="304">
        <v>2009</v>
      </c>
      <c r="D4" s="305">
        <v>2010</v>
      </c>
      <c r="E4" s="305">
        <v>2011</v>
      </c>
      <c r="F4" s="305">
        <v>2012</v>
      </c>
      <c r="G4" s="305">
        <v>2013</v>
      </c>
      <c r="H4" s="305">
        <v>2014</v>
      </c>
      <c r="I4" s="305">
        <v>2015</v>
      </c>
      <c r="J4" s="305">
        <v>2016</v>
      </c>
      <c r="K4" s="305">
        <v>2017</v>
      </c>
      <c r="L4" s="305">
        <v>2018</v>
      </c>
      <c r="M4" s="378">
        <v>2019</v>
      </c>
    </row>
    <row r="5" spans="1:13" ht="11.25">
      <c r="A5" s="313" t="s">
        <v>381</v>
      </c>
      <c r="B5" s="314"/>
      <c r="C5" s="213"/>
      <c r="D5" s="213"/>
      <c r="E5" s="213"/>
      <c r="F5" s="213"/>
      <c r="G5" s="213"/>
      <c r="H5" s="213"/>
      <c r="I5" s="213"/>
      <c r="J5" s="213"/>
      <c r="K5" s="213"/>
      <c r="L5" s="213"/>
      <c r="M5" s="315"/>
    </row>
    <row r="6" spans="1:13" ht="11.25">
      <c r="A6" s="250"/>
      <c r="B6" s="223" t="s">
        <v>74</v>
      </c>
      <c r="C6" s="91">
        <v>63329</v>
      </c>
      <c r="D6" s="91">
        <v>66112</v>
      </c>
      <c r="E6" s="91">
        <v>66730</v>
      </c>
      <c r="F6" s="91">
        <v>63590</v>
      </c>
      <c r="G6" s="91">
        <v>59003</v>
      </c>
      <c r="H6" s="91">
        <v>57626</v>
      </c>
      <c r="I6" s="91">
        <v>59274</v>
      </c>
      <c r="J6" s="91">
        <v>58027</v>
      </c>
      <c r="K6" s="91">
        <v>58612</v>
      </c>
      <c r="L6" s="91">
        <v>57490</v>
      </c>
      <c r="M6" s="204">
        <v>57103</v>
      </c>
    </row>
    <row r="7" spans="1:13" ht="11.25">
      <c r="A7" s="250"/>
      <c r="B7" s="223" t="s">
        <v>69</v>
      </c>
      <c r="C7" s="91">
        <v>54308</v>
      </c>
      <c r="D7" s="91">
        <v>52109</v>
      </c>
      <c r="E7" s="91">
        <v>50237</v>
      </c>
      <c r="F7" s="91">
        <v>46273</v>
      </c>
      <c r="G7" s="91">
        <v>48139</v>
      </c>
      <c r="H7" s="91">
        <v>46730</v>
      </c>
      <c r="I7" s="91">
        <v>47742</v>
      </c>
      <c r="J7" s="91">
        <v>45928</v>
      </c>
      <c r="K7" s="91">
        <v>50833</v>
      </c>
      <c r="L7" s="91">
        <v>49452</v>
      </c>
      <c r="M7" s="204">
        <v>46350</v>
      </c>
    </row>
    <row r="8" spans="1:13" ht="11.25">
      <c r="A8" s="250"/>
      <c r="B8" s="223" t="s">
        <v>75</v>
      </c>
      <c r="C8" s="91">
        <v>30255</v>
      </c>
      <c r="D8" s="91">
        <v>29026</v>
      </c>
      <c r="E8" s="91">
        <v>31817</v>
      </c>
      <c r="F8" s="91">
        <v>31963</v>
      </c>
      <c r="G8" s="91">
        <v>29997</v>
      </c>
      <c r="H8" s="91">
        <v>31737</v>
      </c>
      <c r="I8" s="91">
        <v>30126</v>
      </c>
      <c r="J8" s="91">
        <v>30531</v>
      </c>
      <c r="K8" s="91">
        <v>33938</v>
      </c>
      <c r="L8" s="91">
        <v>34466</v>
      </c>
      <c r="M8" s="204">
        <v>35707</v>
      </c>
    </row>
    <row r="9" spans="1:13" ht="11.25">
      <c r="A9" s="250"/>
      <c r="B9" s="223" t="s">
        <v>366</v>
      </c>
      <c r="C9" s="91">
        <v>22327</v>
      </c>
      <c r="D9" s="91">
        <v>22718</v>
      </c>
      <c r="E9" s="91">
        <v>17562</v>
      </c>
      <c r="F9" s="91">
        <v>15656</v>
      </c>
      <c r="G9" s="91">
        <v>19146</v>
      </c>
      <c r="H9" s="91">
        <v>20183</v>
      </c>
      <c r="I9" s="91">
        <v>19176</v>
      </c>
      <c r="J9" s="91">
        <v>20702</v>
      </c>
      <c r="K9" s="91">
        <v>24895</v>
      </c>
      <c r="L9" s="91">
        <v>22106</v>
      </c>
      <c r="M9" s="204">
        <v>20952</v>
      </c>
    </row>
    <row r="10" spans="1:13" ht="11.25">
      <c r="A10" s="250"/>
      <c r="B10" s="223" t="s">
        <v>367</v>
      </c>
      <c r="C10" s="91">
        <v>8945</v>
      </c>
      <c r="D10" s="91">
        <v>9436</v>
      </c>
      <c r="E10" s="91">
        <v>21855</v>
      </c>
      <c r="F10" s="91">
        <v>20923</v>
      </c>
      <c r="G10" s="91">
        <v>18719</v>
      </c>
      <c r="H10" s="91">
        <v>17626</v>
      </c>
      <c r="I10" s="91">
        <v>16575</v>
      </c>
      <c r="J10" s="91">
        <v>17124</v>
      </c>
      <c r="K10" s="91">
        <v>20742</v>
      </c>
      <c r="L10" s="91">
        <v>22004</v>
      </c>
      <c r="M10" s="204">
        <v>22472</v>
      </c>
    </row>
    <row r="11" spans="1:13" ht="11.25">
      <c r="A11" s="250"/>
      <c r="B11" s="223" t="s">
        <v>368</v>
      </c>
      <c r="C11" s="91">
        <v>6307</v>
      </c>
      <c r="D11" s="91">
        <v>6290</v>
      </c>
      <c r="E11" s="91">
        <v>9944</v>
      </c>
      <c r="F11" s="91">
        <v>8807</v>
      </c>
      <c r="G11" s="91">
        <v>9259</v>
      </c>
      <c r="H11" s="91">
        <v>8866</v>
      </c>
      <c r="I11" s="91">
        <v>8346</v>
      </c>
      <c r="J11" s="91">
        <v>8883</v>
      </c>
      <c r="K11" s="91">
        <v>8042</v>
      </c>
      <c r="L11" s="91">
        <v>9164</v>
      </c>
      <c r="M11" s="204">
        <v>8543</v>
      </c>
    </row>
    <row r="12" spans="1:13" ht="11.25">
      <c r="A12" s="250"/>
      <c r="B12" s="223" t="s">
        <v>369</v>
      </c>
      <c r="C12" s="91">
        <v>4392</v>
      </c>
      <c r="D12" s="91">
        <v>4750</v>
      </c>
      <c r="E12" s="91">
        <v>6014</v>
      </c>
      <c r="F12" s="91">
        <v>6000</v>
      </c>
      <c r="G12" s="91">
        <v>6436</v>
      </c>
      <c r="H12" s="91">
        <v>6235</v>
      </c>
      <c r="I12" s="91">
        <v>5909</v>
      </c>
      <c r="J12" s="91">
        <v>5842</v>
      </c>
      <c r="K12" s="91">
        <v>5495</v>
      </c>
      <c r="L12" s="91">
        <v>5477</v>
      </c>
      <c r="M12" s="204">
        <v>5357</v>
      </c>
    </row>
    <row r="13" spans="1:13" ht="11.25">
      <c r="A13" s="250"/>
      <c r="B13" s="223" t="s">
        <v>323</v>
      </c>
      <c r="C13" s="91">
        <v>18165</v>
      </c>
      <c r="D13" s="91">
        <v>17021</v>
      </c>
      <c r="E13" s="91">
        <v>4767</v>
      </c>
      <c r="F13" s="91">
        <v>4919</v>
      </c>
      <c r="G13" s="91">
        <v>5163</v>
      </c>
      <c r="H13" s="91">
        <v>5006</v>
      </c>
      <c r="I13" s="91">
        <v>5208</v>
      </c>
      <c r="J13" s="91">
        <v>5309</v>
      </c>
      <c r="K13" s="91">
        <v>5203</v>
      </c>
      <c r="L13" s="91">
        <v>5495</v>
      </c>
      <c r="M13" s="204">
        <v>5425</v>
      </c>
    </row>
    <row r="14" spans="1:13" ht="11.25">
      <c r="A14" s="250"/>
      <c r="B14" s="223" t="s">
        <v>370</v>
      </c>
      <c r="C14" s="91">
        <v>18205</v>
      </c>
      <c r="D14" s="91">
        <v>19781</v>
      </c>
      <c r="E14" s="91">
        <v>21824</v>
      </c>
      <c r="F14" s="91">
        <v>21722</v>
      </c>
      <c r="G14" s="91">
        <v>20885</v>
      </c>
      <c r="H14" s="91">
        <v>21018</v>
      </c>
      <c r="I14" s="91">
        <v>21103</v>
      </c>
      <c r="J14" s="91">
        <v>20880</v>
      </c>
      <c r="K14" s="91">
        <v>21290</v>
      </c>
      <c r="L14" s="91">
        <v>21436</v>
      </c>
      <c r="M14" s="138">
        <v>21721</v>
      </c>
    </row>
    <row r="15" spans="1:13" ht="11.25">
      <c r="A15" s="250"/>
      <c r="B15" s="223" t="s">
        <v>371</v>
      </c>
      <c r="C15" s="91">
        <v>7805</v>
      </c>
      <c r="D15" s="91">
        <v>8241</v>
      </c>
      <c r="E15" s="91">
        <v>8957</v>
      </c>
      <c r="F15" s="91">
        <v>9178</v>
      </c>
      <c r="G15" s="91">
        <v>8754</v>
      </c>
      <c r="H15" s="91">
        <v>9096</v>
      </c>
      <c r="I15" s="91">
        <v>9376</v>
      </c>
      <c r="J15" s="91">
        <v>9492</v>
      </c>
      <c r="K15" s="91">
        <v>9723</v>
      </c>
      <c r="L15" s="91">
        <v>9694</v>
      </c>
      <c r="M15" s="204">
        <v>9904</v>
      </c>
    </row>
    <row r="16" spans="1:13" s="59" customFormat="1" ht="11.25">
      <c r="A16" s="252" t="s">
        <v>372</v>
      </c>
      <c r="B16" s="316"/>
      <c r="C16" s="96">
        <v>234038</v>
      </c>
      <c r="D16" s="96">
        <v>235483</v>
      </c>
      <c r="E16" s="96">
        <v>239706</v>
      </c>
      <c r="F16" s="96">
        <v>229031</v>
      </c>
      <c r="G16" s="96">
        <v>225502</v>
      </c>
      <c r="H16" s="96">
        <v>224122</v>
      </c>
      <c r="I16" s="96">
        <v>222835</v>
      </c>
      <c r="J16" s="96">
        <v>222718</v>
      </c>
      <c r="K16" s="96">
        <v>238773</v>
      </c>
      <c r="L16" s="96">
        <v>236784</v>
      </c>
      <c r="M16" s="219">
        <v>233534</v>
      </c>
    </row>
    <row r="17" spans="1:13" ht="11.25">
      <c r="A17" s="306" t="s">
        <v>382</v>
      </c>
      <c r="B17" s="314"/>
      <c r="C17" s="213"/>
      <c r="D17" s="213"/>
      <c r="E17" s="213"/>
      <c r="F17" s="213"/>
      <c r="G17" s="213"/>
      <c r="H17" s="213"/>
      <c r="I17" s="213"/>
      <c r="J17" s="213"/>
      <c r="K17" s="213"/>
      <c r="L17" s="213"/>
      <c r="M17" s="315"/>
    </row>
    <row r="18" spans="1:13" ht="11.25">
      <c r="A18" s="250"/>
      <c r="B18" s="223" t="s">
        <v>258</v>
      </c>
      <c r="C18" s="91">
        <v>3516</v>
      </c>
      <c r="D18" s="91">
        <v>4024</v>
      </c>
      <c r="E18" s="91">
        <v>3908</v>
      </c>
      <c r="F18" s="91">
        <v>4075</v>
      </c>
      <c r="G18" s="91">
        <v>4335</v>
      </c>
      <c r="H18" s="91">
        <v>4620</v>
      </c>
      <c r="I18" s="91">
        <v>4763</v>
      </c>
      <c r="J18" s="91">
        <v>4967</v>
      </c>
      <c r="K18" s="91">
        <v>5476</v>
      </c>
      <c r="L18" s="91">
        <v>5727</v>
      </c>
      <c r="M18" s="204">
        <v>5912</v>
      </c>
    </row>
    <row r="19" spans="1:13" ht="11.25">
      <c r="A19" s="250"/>
      <c r="B19" s="223" t="s">
        <v>374</v>
      </c>
      <c r="C19" s="91">
        <v>10181</v>
      </c>
      <c r="D19" s="91">
        <v>10597</v>
      </c>
      <c r="E19" s="91">
        <v>9911</v>
      </c>
      <c r="F19" s="91">
        <v>10102</v>
      </c>
      <c r="G19" s="91">
        <v>11186</v>
      </c>
      <c r="H19" s="91">
        <v>11654</v>
      </c>
      <c r="I19" s="91">
        <v>11236</v>
      </c>
      <c r="J19" s="91">
        <v>10912</v>
      </c>
      <c r="K19" s="91">
        <v>12840</v>
      </c>
      <c r="L19" s="91">
        <v>12762</v>
      </c>
      <c r="M19" s="204">
        <v>12361</v>
      </c>
    </row>
    <row r="20" spans="1:13" ht="11.25">
      <c r="A20" s="250"/>
      <c r="B20" s="223" t="s">
        <v>252</v>
      </c>
      <c r="C20" s="91">
        <v>864</v>
      </c>
      <c r="D20" s="91">
        <v>882</v>
      </c>
      <c r="E20" s="91">
        <v>1176</v>
      </c>
      <c r="F20" s="91">
        <v>1125</v>
      </c>
      <c r="G20" s="91">
        <v>1338</v>
      </c>
      <c r="H20" s="91">
        <v>1425</v>
      </c>
      <c r="I20" s="91">
        <v>1507</v>
      </c>
      <c r="J20" s="91">
        <v>1607</v>
      </c>
      <c r="K20" s="91">
        <v>1581</v>
      </c>
      <c r="L20" s="91">
        <v>1813</v>
      </c>
      <c r="M20" s="204">
        <v>2038</v>
      </c>
    </row>
    <row r="21" spans="1:13" ht="11.25">
      <c r="A21" s="250"/>
      <c r="B21" s="223" t="s">
        <v>366</v>
      </c>
      <c r="C21" s="91"/>
      <c r="D21" s="91"/>
      <c r="E21" s="91"/>
      <c r="F21" s="91"/>
      <c r="G21" s="91">
        <v>0</v>
      </c>
      <c r="H21" s="91">
        <v>0</v>
      </c>
      <c r="I21" s="91">
        <v>0</v>
      </c>
      <c r="J21" s="91">
        <v>0</v>
      </c>
      <c r="K21" s="91">
        <v>0</v>
      </c>
      <c r="L21" s="91">
        <v>0</v>
      </c>
      <c r="M21" s="204">
        <v>0</v>
      </c>
    </row>
    <row r="22" spans="1:13" ht="11.25">
      <c r="A22" s="250"/>
      <c r="B22" s="223" t="s">
        <v>375</v>
      </c>
      <c r="C22" s="91">
        <v>634</v>
      </c>
      <c r="D22" s="91">
        <v>682</v>
      </c>
      <c r="E22" s="91">
        <v>705</v>
      </c>
      <c r="F22" s="91">
        <v>788</v>
      </c>
      <c r="G22" s="91">
        <v>765</v>
      </c>
      <c r="H22" s="91">
        <v>713</v>
      </c>
      <c r="I22" s="91">
        <v>743</v>
      </c>
      <c r="J22" s="91">
        <v>762</v>
      </c>
      <c r="K22" s="91">
        <v>801</v>
      </c>
      <c r="L22" s="91">
        <v>815</v>
      </c>
      <c r="M22" s="204">
        <v>842</v>
      </c>
    </row>
    <row r="23" spans="1:13" ht="11.25">
      <c r="A23" s="250"/>
      <c r="B23" s="223" t="s">
        <v>368</v>
      </c>
      <c r="C23" s="91">
        <v>208</v>
      </c>
      <c r="D23" s="91">
        <v>224</v>
      </c>
      <c r="E23" s="91">
        <v>326</v>
      </c>
      <c r="F23" s="91">
        <v>289</v>
      </c>
      <c r="G23" s="91">
        <v>218</v>
      </c>
      <c r="H23" s="91">
        <v>207</v>
      </c>
      <c r="I23" s="91">
        <v>208</v>
      </c>
      <c r="J23" s="91">
        <v>174</v>
      </c>
      <c r="K23" s="91">
        <v>155</v>
      </c>
      <c r="L23" s="91">
        <v>143</v>
      </c>
      <c r="M23" s="204">
        <v>99</v>
      </c>
    </row>
    <row r="24" spans="1:13" ht="11.25">
      <c r="A24" s="250"/>
      <c r="B24" s="223" t="s">
        <v>369</v>
      </c>
      <c r="C24" s="91">
        <v>31</v>
      </c>
      <c r="D24" s="91">
        <v>39</v>
      </c>
      <c r="E24" s="91">
        <v>244</v>
      </c>
      <c r="F24" s="91">
        <v>250</v>
      </c>
      <c r="G24" s="91">
        <v>319</v>
      </c>
      <c r="H24" s="91">
        <v>240</v>
      </c>
      <c r="I24" s="91">
        <v>246</v>
      </c>
      <c r="J24" s="91">
        <v>226</v>
      </c>
      <c r="K24" s="91">
        <v>242</v>
      </c>
      <c r="L24" s="91">
        <v>205</v>
      </c>
      <c r="M24" s="204">
        <v>145</v>
      </c>
    </row>
    <row r="25" spans="1:13" ht="11.25">
      <c r="A25" s="250"/>
      <c r="B25" s="223" t="s">
        <v>323</v>
      </c>
      <c r="C25" s="91">
        <v>0</v>
      </c>
      <c r="D25" s="91">
        <v>0</v>
      </c>
      <c r="E25" s="91">
        <v>41</v>
      </c>
      <c r="F25" s="91">
        <v>35</v>
      </c>
      <c r="G25" s="91">
        <v>31</v>
      </c>
      <c r="H25" s="91">
        <v>40</v>
      </c>
      <c r="I25" s="91">
        <v>41</v>
      </c>
      <c r="J25" s="91">
        <v>50</v>
      </c>
      <c r="K25" s="91">
        <v>35</v>
      </c>
      <c r="L25" s="91">
        <v>40</v>
      </c>
      <c r="M25" s="204">
        <v>43</v>
      </c>
    </row>
    <row r="26" spans="1:13" ht="11.25">
      <c r="A26" s="250"/>
      <c r="B26" s="223" t="s">
        <v>370</v>
      </c>
      <c r="C26" s="91">
        <v>58</v>
      </c>
      <c r="D26" s="91">
        <v>97</v>
      </c>
      <c r="E26" s="91">
        <v>204</v>
      </c>
      <c r="F26" s="91">
        <v>146</v>
      </c>
      <c r="G26" s="91">
        <v>130</v>
      </c>
      <c r="H26" s="91">
        <v>84</v>
      </c>
      <c r="I26" s="91">
        <v>72</v>
      </c>
      <c r="J26" s="91">
        <v>88</v>
      </c>
      <c r="K26" s="91">
        <v>239</v>
      </c>
      <c r="L26" s="91">
        <v>152</v>
      </c>
      <c r="M26" s="138">
        <v>213</v>
      </c>
    </row>
    <row r="27" spans="1:13" ht="11.25">
      <c r="A27" s="250"/>
      <c r="B27" s="223" t="s">
        <v>371</v>
      </c>
      <c r="C27" s="91">
        <v>2973</v>
      </c>
      <c r="D27" s="91">
        <v>3235</v>
      </c>
      <c r="E27" s="91">
        <v>3500</v>
      </c>
      <c r="F27" s="91">
        <v>3590</v>
      </c>
      <c r="G27" s="91">
        <v>3554</v>
      </c>
      <c r="H27" s="91">
        <v>3849</v>
      </c>
      <c r="I27" s="91">
        <v>3955</v>
      </c>
      <c r="J27" s="91">
        <v>4110</v>
      </c>
      <c r="K27" s="91">
        <v>4516</v>
      </c>
      <c r="L27" s="91">
        <v>4522</v>
      </c>
      <c r="M27" s="204">
        <v>4622</v>
      </c>
    </row>
    <row r="28" spans="1:13" ht="11.25">
      <c r="A28" s="252" t="s">
        <v>372</v>
      </c>
      <c r="B28" s="316"/>
      <c r="C28" s="96">
        <v>18465</v>
      </c>
      <c r="D28" s="96">
        <v>19780</v>
      </c>
      <c r="E28" s="96">
        <v>20013</v>
      </c>
      <c r="F28" s="96">
        <v>20399</v>
      </c>
      <c r="G28" s="96">
        <v>21876</v>
      </c>
      <c r="H28" s="96">
        <v>22831</v>
      </c>
      <c r="I28" s="96">
        <v>22770</v>
      </c>
      <c r="J28" s="96">
        <v>22896</v>
      </c>
      <c r="K28" s="96">
        <v>25885</v>
      </c>
      <c r="L28" s="96">
        <v>26179</v>
      </c>
      <c r="M28" s="219">
        <v>26275</v>
      </c>
    </row>
    <row r="29" spans="1:13" ht="11.25">
      <c r="A29" s="306" t="s">
        <v>383</v>
      </c>
      <c r="B29" s="314"/>
      <c r="C29" s="213"/>
      <c r="D29" s="213"/>
      <c r="E29" s="213"/>
      <c r="F29" s="213"/>
      <c r="G29" s="213"/>
      <c r="H29" s="213"/>
      <c r="I29" s="213"/>
      <c r="J29" s="213"/>
      <c r="K29" s="213"/>
      <c r="L29" s="213"/>
      <c r="M29" s="315"/>
    </row>
    <row r="30" spans="1:13" ht="15" customHeight="1">
      <c r="A30" s="250"/>
      <c r="B30" s="223" t="s">
        <v>258</v>
      </c>
      <c r="C30" s="91">
        <v>1549</v>
      </c>
      <c r="D30" s="91">
        <v>1704</v>
      </c>
      <c r="E30" s="91">
        <v>1685</v>
      </c>
      <c r="F30" s="91">
        <v>1601</v>
      </c>
      <c r="G30" s="91">
        <v>1512</v>
      </c>
      <c r="H30" s="91">
        <v>1395</v>
      </c>
      <c r="I30" s="91">
        <v>1431</v>
      </c>
      <c r="J30" s="91">
        <v>1538</v>
      </c>
      <c r="K30" s="91">
        <v>1666</v>
      </c>
      <c r="L30" s="91">
        <v>1727</v>
      </c>
      <c r="M30" s="204">
        <v>1747</v>
      </c>
    </row>
    <row r="31" spans="1:13" ht="15" customHeight="1">
      <c r="A31" s="250"/>
      <c r="B31" s="223" t="s">
        <v>374</v>
      </c>
      <c r="C31" s="91">
        <v>942</v>
      </c>
      <c r="D31" s="91">
        <v>677</v>
      </c>
      <c r="E31" s="91">
        <v>783</v>
      </c>
      <c r="F31" s="91">
        <v>771</v>
      </c>
      <c r="G31" s="91">
        <v>791</v>
      </c>
      <c r="H31" s="91">
        <v>687</v>
      </c>
      <c r="I31" s="91">
        <v>534</v>
      </c>
      <c r="J31" s="91">
        <v>583</v>
      </c>
      <c r="K31" s="91">
        <v>618</v>
      </c>
      <c r="L31" s="91">
        <v>638</v>
      </c>
      <c r="M31" s="204">
        <v>517</v>
      </c>
    </row>
    <row r="32" spans="1:13" ht="15" customHeight="1">
      <c r="A32" s="250"/>
      <c r="B32" s="223" t="s">
        <v>252</v>
      </c>
      <c r="C32" s="91">
        <v>5712</v>
      </c>
      <c r="D32" s="91">
        <v>5207</v>
      </c>
      <c r="E32" s="91">
        <v>5620</v>
      </c>
      <c r="F32" s="91">
        <v>6136</v>
      </c>
      <c r="G32" s="91">
        <v>5780</v>
      </c>
      <c r="H32" s="91">
        <v>6530</v>
      </c>
      <c r="I32" s="91">
        <v>7436</v>
      </c>
      <c r="J32" s="91">
        <v>7100</v>
      </c>
      <c r="K32" s="91">
        <v>7449</v>
      </c>
      <c r="L32" s="91">
        <v>7187</v>
      </c>
      <c r="M32" s="204">
        <v>6814</v>
      </c>
    </row>
    <row r="33" spans="1:13" ht="15" customHeight="1">
      <c r="A33" s="250"/>
      <c r="B33" s="223" t="s">
        <v>366</v>
      </c>
      <c r="C33" s="91">
        <v>241</v>
      </c>
      <c r="D33" s="91">
        <v>300</v>
      </c>
      <c r="E33" s="91">
        <v>17292</v>
      </c>
      <c r="F33" s="91">
        <v>15429</v>
      </c>
      <c r="G33" s="91">
        <v>18878</v>
      </c>
      <c r="H33" s="91">
        <v>19884</v>
      </c>
      <c r="I33" s="91">
        <v>19031</v>
      </c>
      <c r="J33" s="91">
        <v>19780</v>
      </c>
      <c r="K33" s="91">
        <v>23767</v>
      </c>
      <c r="L33" s="91">
        <v>21858</v>
      </c>
      <c r="M33" s="204">
        <v>20691</v>
      </c>
    </row>
    <row r="34" spans="1:13" ht="15" customHeight="1">
      <c r="A34" s="250"/>
      <c r="B34" s="223" t="s">
        <v>375</v>
      </c>
      <c r="C34" s="91">
        <v>110</v>
      </c>
      <c r="D34" s="91">
        <v>111</v>
      </c>
      <c r="E34" s="91">
        <v>664</v>
      </c>
      <c r="F34" s="91">
        <v>622</v>
      </c>
      <c r="G34" s="91">
        <v>674</v>
      </c>
      <c r="H34" s="91">
        <v>508</v>
      </c>
      <c r="I34" s="91">
        <v>294</v>
      </c>
      <c r="J34" s="91">
        <v>335</v>
      </c>
      <c r="K34" s="91">
        <v>357</v>
      </c>
      <c r="L34" s="91">
        <v>370</v>
      </c>
      <c r="M34" s="204">
        <v>364</v>
      </c>
    </row>
    <row r="35" spans="1:13" ht="15" customHeight="1">
      <c r="A35" s="250"/>
      <c r="B35" s="223" t="s">
        <v>368</v>
      </c>
      <c r="C35" s="91">
        <v>0</v>
      </c>
      <c r="D35" s="91">
        <v>0</v>
      </c>
      <c r="E35" s="91">
        <v>84</v>
      </c>
      <c r="F35" s="91">
        <v>67</v>
      </c>
      <c r="G35" s="91">
        <v>1</v>
      </c>
      <c r="H35" s="91">
        <v>0</v>
      </c>
      <c r="I35" s="91">
        <v>0</v>
      </c>
      <c r="J35" s="91">
        <v>1</v>
      </c>
      <c r="K35" s="91">
        <v>0</v>
      </c>
      <c r="L35" s="91">
        <v>0</v>
      </c>
      <c r="M35" s="204">
        <v>1</v>
      </c>
    </row>
    <row r="36" spans="1:13" ht="15" customHeight="1">
      <c r="A36" s="250"/>
      <c r="B36" s="223" t="s">
        <v>369</v>
      </c>
      <c r="C36" s="91">
        <v>0</v>
      </c>
      <c r="D36" s="91">
        <v>0</v>
      </c>
      <c r="E36" s="91">
        <v>0</v>
      </c>
      <c r="F36" s="91">
        <v>0</v>
      </c>
      <c r="G36" s="91">
        <v>0</v>
      </c>
      <c r="H36" s="91">
        <v>0</v>
      </c>
      <c r="I36" s="91">
        <v>0</v>
      </c>
      <c r="J36" s="91">
        <v>0</v>
      </c>
      <c r="K36" s="91">
        <v>0</v>
      </c>
      <c r="L36" s="91">
        <v>0</v>
      </c>
      <c r="M36" s="204">
        <v>0</v>
      </c>
    </row>
    <row r="37" spans="1:13" ht="15" customHeight="1">
      <c r="A37" s="250"/>
      <c r="B37" s="223" t="s">
        <v>323</v>
      </c>
      <c r="C37" s="91">
        <v>0</v>
      </c>
      <c r="D37" s="91">
        <v>0</v>
      </c>
      <c r="E37" s="91">
        <v>0</v>
      </c>
      <c r="F37" s="91">
        <v>15429</v>
      </c>
      <c r="G37" s="91">
        <v>0</v>
      </c>
      <c r="H37" s="91">
        <v>0</v>
      </c>
      <c r="I37" s="91">
        <v>0</v>
      </c>
      <c r="J37" s="91">
        <v>0</v>
      </c>
      <c r="K37" s="91">
        <v>0</v>
      </c>
      <c r="L37" s="91">
        <v>1</v>
      </c>
      <c r="M37" s="204">
        <v>3</v>
      </c>
    </row>
    <row r="38" spans="1:13" ht="15" customHeight="1">
      <c r="A38" s="250"/>
      <c r="B38" s="223" t="s">
        <v>370</v>
      </c>
      <c r="C38" s="91">
        <v>5798</v>
      </c>
      <c r="D38" s="91">
        <v>6249</v>
      </c>
      <c r="E38" s="91">
        <v>6594</v>
      </c>
      <c r="F38" s="91">
        <v>6594</v>
      </c>
      <c r="G38" s="91">
        <v>6397</v>
      </c>
      <c r="H38" s="91">
        <v>6464</v>
      </c>
      <c r="I38" s="91">
        <v>7072</v>
      </c>
      <c r="J38" s="91">
        <v>7118</v>
      </c>
      <c r="K38" s="91">
        <v>7246</v>
      </c>
      <c r="L38" s="91">
        <v>7611</v>
      </c>
      <c r="M38" s="138">
        <v>7373</v>
      </c>
    </row>
    <row r="39" spans="1:13" ht="15" customHeight="1">
      <c r="A39" s="250"/>
      <c r="B39" s="223" t="s">
        <v>371</v>
      </c>
      <c r="C39" s="91">
        <v>42</v>
      </c>
      <c r="D39" s="91">
        <v>45</v>
      </c>
      <c r="E39" s="91">
        <v>66</v>
      </c>
      <c r="F39" s="91">
        <v>396</v>
      </c>
      <c r="G39" s="91">
        <v>151</v>
      </c>
      <c r="H39" s="91">
        <v>144</v>
      </c>
      <c r="I39" s="91">
        <v>171</v>
      </c>
      <c r="J39" s="91">
        <v>181</v>
      </c>
      <c r="K39" s="91">
        <v>232</v>
      </c>
      <c r="L39" s="91">
        <v>255</v>
      </c>
      <c r="M39" s="204">
        <v>227</v>
      </c>
    </row>
    <row r="40" spans="1:13" ht="15" customHeight="1">
      <c r="A40" s="252" t="s">
        <v>372</v>
      </c>
      <c r="B40" s="316"/>
      <c r="C40" s="96">
        <v>14395</v>
      </c>
      <c r="D40" s="96">
        <v>14293</v>
      </c>
      <c r="E40" s="96">
        <v>32788</v>
      </c>
      <c r="F40" s="96">
        <v>31616</v>
      </c>
      <c r="G40" s="96">
        <v>34185</v>
      </c>
      <c r="H40" s="96">
        <v>35611</v>
      </c>
      <c r="I40" s="96">
        <v>35968</v>
      </c>
      <c r="J40" s="96">
        <v>36636</v>
      </c>
      <c r="K40" s="96">
        <v>41335</v>
      </c>
      <c r="L40" s="96">
        <v>39647</v>
      </c>
      <c r="M40" s="219">
        <v>37737</v>
      </c>
    </row>
    <row r="41" spans="1:2" ht="11.25">
      <c r="A41" s="4"/>
      <c r="B41" s="4"/>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16015625" defaultRowHeight="11.25"/>
  <cols>
    <col min="1" max="1" width="79.832031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ht="12.75">
      <c r="A1" s="5" t="s">
        <v>504</v>
      </c>
    </row>
    <row r="2" ht="10.5" customHeight="1">
      <c r="A2" s="368" t="s">
        <v>502</v>
      </c>
    </row>
    <row r="3" spans="1:6" ht="11.25">
      <c r="A3" s="6"/>
      <c r="B3" s="6"/>
      <c r="C3" s="7"/>
      <c r="D3" s="6"/>
      <c r="E3" s="6"/>
      <c r="F3" s="8" t="s">
        <v>2</v>
      </c>
    </row>
    <row r="4" spans="1:6" ht="21.75">
      <c r="A4" s="9"/>
      <c r="B4" s="10" t="s">
        <v>3</v>
      </c>
      <c r="C4" s="11">
        <v>2017</v>
      </c>
      <c r="D4" s="12"/>
      <c r="E4" s="10" t="s">
        <v>4</v>
      </c>
      <c r="F4" s="11">
        <v>2018</v>
      </c>
    </row>
    <row r="5" spans="1:6" ht="11.25">
      <c r="A5" s="13" t="s">
        <v>5</v>
      </c>
      <c r="B5" s="14"/>
      <c r="C5" s="15"/>
      <c r="D5" s="16"/>
      <c r="E5" s="14"/>
      <c r="F5" s="15"/>
    </row>
    <row r="6" spans="1:6" ht="11.25">
      <c r="A6" s="17" t="s">
        <v>6</v>
      </c>
      <c r="B6" s="18">
        <v>627</v>
      </c>
      <c r="C6" s="19">
        <v>615</v>
      </c>
      <c r="D6" s="20"/>
      <c r="E6" s="18">
        <v>609</v>
      </c>
      <c r="F6" s="19">
        <v>671</v>
      </c>
    </row>
    <row r="7" spans="1:6" ht="11.25">
      <c r="A7" s="17" t="s">
        <v>7</v>
      </c>
      <c r="B7" s="18" t="s">
        <v>8</v>
      </c>
      <c r="C7" s="19" t="s">
        <v>8</v>
      </c>
      <c r="D7" s="20"/>
      <c r="E7" s="18" t="s">
        <v>8</v>
      </c>
      <c r="F7" s="19" t="s">
        <v>8</v>
      </c>
    </row>
    <row r="8" spans="1:6" ht="11.25">
      <c r="A8" s="21" t="s">
        <v>9</v>
      </c>
      <c r="B8" s="22">
        <v>4930.658</v>
      </c>
      <c r="C8" s="23">
        <v>4874.19</v>
      </c>
      <c r="D8" s="24"/>
      <c r="E8" s="22">
        <v>4892.33</v>
      </c>
      <c r="F8" s="23">
        <v>5097</v>
      </c>
    </row>
    <row r="9" spans="1:6" ht="11.25">
      <c r="A9" s="17" t="s">
        <v>10</v>
      </c>
      <c r="B9" s="25">
        <v>257.67061683000003</v>
      </c>
      <c r="C9" s="26">
        <v>258.03155451</v>
      </c>
      <c r="D9" s="27"/>
      <c r="E9" s="25">
        <v>257.92492963999996</v>
      </c>
      <c r="F9" s="26">
        <v>276.55186904000004</v>
      </c>
    </row>
    <row r="10" spans="1:6" ht="11.25">
      <c r="A10" s="21" t="s">
        <v>11</v>
      </c>
      <c r="B10" s="28">
        <v>211.40949744</v>
      </c>
      <c r="C10" s="29">
        <v>213.18523476</v>
      </c>
      <c r="D10" s="24"/>
      <c r="E10" s="28">
        <v>213.18965638</v>
      </c>
      <c r="F10" s="29">
        <v>228.19281952</v>
      </c>
    </row>
    <row r="11" spans="1:6" ht="11.25">
      <c r="A11" s="17" t="s">
        <v>12</v>
      </c>
      <c r="B11" s="25">
        <v>1692.52171963</v>
      </c>
      <c r="C11" s="26">
        <v>1653.2941320700002</v>
      </c>
      <c r="D11" s="20"/>
      <c r="E11" s="25">
        <v>1668.51881715</v>
      </c>
      <c r="F11" s="26">
        <v>1772.8896886700002</v>
      </c>
    </row>
    <row r="12" spans="1:6" ht="11.25">
      <c r="A12" s="17" t="s">
        <v>13</v>
      </c>
      <c r="B12" s="25">
        <v>354.74465536</v>
      </c>
      <c r="C12" s="26">
        <v>292.29531678000006</v>
      </c>
      <c r="D12" s="20"/>
      <c r="E12" s="25">
        <v>305.8954667100001</v>
      </c>
      <c r="F12" s="26">
        <v>319.74925377999995</v>
      </c>
    </row>
    <row r="13" spans="1:6" ht="11.25">
      <c r="A13" s="30" t="s">
        <v>14</v>
      </c>
      <c r="B13" s="31">
        <v>93.90593726</v>
      </c>
      <c r="C13" s="32">
        <v>45.80176644</v>
      </c>
      <c r="D13" s="20"/>
      <c r="E13" s="31">
        <v>47.62781214</v>
      </c>
      <c r="F13" s="32">
        <v>222.73826116</v>
      </c>
    </row>
    <row r="14" spans="1:6" ht="11.25">
      <c r="A14" s="13" t="s">
        <v>503</v>
      </c>
      <c r="B14" s="14"/>
      <c r="C14" s="15"/>
      <c r="D14" s="16"/>
      <c r="E14" s="14"/>
      <c r="F14" s="15"/>
    </row>
    <row r="15" spans="1:6" ht="11.25">
      <c r="A15" s="17" t="s">
        <v>6</v>
      </c>
      <c r="B15" s="18">
        <v>87</v>
      </c>
      <c r="C15" s="19">
        <v>91</v>
      </c>
      <c r="D15" s="20"/>
      <c r="E15" s="18">
        <v>93</v>
      </c>
      <c r="F15" s="19">
        <v>91</v>
      </c>
    </row>
    <row r="16" spans="1:6" ht="11.25">
      <c r="A16" s="17" t="s">
        <v>7</v>
      </c>
      <c r="B16" s="18" t="s">
        <v>8</v>
      </c>
      <c r="C16" s="19" t="s">
        <v>8</v>
      </c>
      <c r="D16" s="20"/>
      <c r="E16" s="18" t="s">
        <v>8</v>
      </c>
      <c r="F16" s="19" t="s">
        <v>8</v>
      </c>
    </row>
    <row r="17" spans="1:6" ht="11.25">
      <c r="A17" s="21" t="s">
        <v>9</v>
      </c>
      <c r="B17" s="22">
        <v>6929.806</v>
      </c>
      <c r="C17" s="23">
        <v>6949.97</v>
      </c>
      <c r="D17" s="24"/>
      <c r="E17" s="22">
        <v>7126.98</v>
      </c>
      <c r="F17" s="23">
        <v>7425.74</v>
      </c>
    </row>
    <row r="18" spans="1:6" ht="11.25">
      <c r="A18" s="17" t="s">
        <v>10</v>
      </c>
      <c r="B18" s="25">
        <v>703.75682246</v>
      </c>
      <c r="C18" s="26">
        <v>679.85655456</v>
      </c>
      <c r="D18" s="27"/>
      <c r="E18" s="25">
        <v>691.84570469</v>
      </c>
      <c r="F18" s="26">
        <v>743.34777394</v>
      </c>
    </row>
    <row r="19" spans="1:6" ht="11.25">
      <c r="A19" s="21" t="s">
        <v>11</v>
      </c>
      <c r="B19" s="28">
        <v>509.91947131</v>
      </c>
      <c r="C19" s="29">
        <v>491.03539013999995</v>
      </c>
      <c r="D19" s="24"/>
      <c r="E19" s="28">
        <v>499.08359097000005</v>
      </c>
      <c r="F19" s="29">
        <v>547.77076078</v>
      </c>
    </row>
    <row r="20" spans="1:6" ht="11.25">
      <c r="A20" s="17" t="s">
        <v>12</v>
      </c>
      <c r="B20" s="25">
        <v>12244.96254453</v>
      </c>
      <c r="C20" s="26">
        <v>16207.729022840002</v>
      </c>
      <c r="D20" s="20"/>
      <c r="E20" s="25">
        <v>16205.476427810001</v>
      </c>
      <c r="F20" s="26">
        <v>18202.309510559997</v>
      </c>
    </row>
    <row r="21" spans="1:6" ht="11.25">
      <c r="A21" s="17" t="s">
        <v>13</v>
      </c>
      <c r="B21" s="25">
        <v>119.99260810000213</v>
      </c>
      <c r="C21" s="26">
        <v>1179.5861790899999</v>
      </c>
      <c r="D21" s="20"/>
      <c r="E21" s="25">
        <v>1261.768436670001</v>
      </c>
      <c r="F21" s="26">
        <v>540.6776222000038</v>
      </c>
    </row>
    <row r="22" spans="1:6" ht="11.25">
      <c r="A22" s="30" t="s">
        <v>14</v>
      </c>
      <c r="B22" s="31">
        <v>335.1077436</v>
      </c>
      <c r="C22" s="32">
        <v>912.9818003299999</v>
      </c>
      <c r="D22" s="20"/>
      <c r="E22" s="31">
        <v>910.45831188</v>
      </c>
      <c r="F22" s="32">
        <v>452.40279608</v>
      </c>
    </row>
    <row r="23" spans="1:6" s="33" customFormat="1" ht="11.25">
      <c r="A23" s="13" t="s">
        <v>15</v>
      </c>
      <c r="B23" s="14"/>
      <c r="C23" s="15"/>
      <c r="D23" s="16"/>
      <c r="E23" s="14"/>
      <c r="F23" s="15"/>
    </row>
    <row r="24" spans="1:6" s="33" customFormat="1" ht="11.25">
      <c r="A24" s="34" t="s">
        <v>6</v>
      </c>
      <c r="B24" s="35">
        <v>714</v>
      </c>
      <c r="C24" s="36">
        <v>706</v>
      </c>
      <c r="D24" s="37"/>
      <c r="E24" s="35">
        <v>702</v>
      </c>
      <c r="F24" s="36">
        <v>762</v>
      </c>
    </row>
    <row r="25" spans="1:6" s="33" customFormat="1" ht="11.25">
      <c r="A25" s="34" t="s">
        <v>7</v>
      </c>
      <c r="B25" s="35" t="s">
        <v>8</v>
      </c>
      <c r="C25" s="36" t="s">
        <v>8</v>
      </c>
      <c r="D25" s="37"/>
      <c r="E25" s="35" t="s">
        <v>8</v>
      </c>
      <c r="F25" s="36" t="s">
        <v>8</v>
      </c>
    </row>
    <row r="26" spans="1:6" s="33" customFormat="1" ht="11.25">
      <c r="A26" s="38" t="s">
        <v>9</v>
      </c>
      <c r="B26" s="39">
        <v>11860.464</v>
      </c>
      <c r="C26" s="40">
        <v>11824.16</v>
      </c>
      <c r="D26" s="41"/>
      <c r="E26" s="39">
        <v>12019.31</v>
      </c>
      <c r="F26" s="40">
        <v>12522.74</v>
      </c>
    </row>
    <row r="27" spans="1:6" s="33" customFormat="1" ht="11.25">
      <c r="A27" s="34" t="s">
        <v>10</v>
      </c>
      <c r="B27" s="42">
        <v>961.42743929</v>
      </c>
      <c r="C27" s="43">
        <v>937.8881090699999</v>
      </c>
      <c r="D27" s="44"/>
      <c r="E27" s="42">
        <v>949.77063433</v>
      </c>
      <c r="F27" s="43">
        <v>1019.89964298</v>
      </c>
    </row>
    <row r="28" spans="1:6" s="33" customFormat="1" ht="11.25">
      <c r="A28" s="38" t="s">
        <v>11</v>
      </c>
      <c r="B28" s="45">
        <v>721.32896875</v>
      </c>
      <c r="C28" s="46">
        <v>704.2206249</v>
      </c>
      <c r="D28" s="41"/>
      <c r="E28" s="45">
        <v>712.2732473500001</v>
      </c>
      <c r="F28" s="46">
        <v>775.9635803</v>
      </c>
    </row>
    <row r="29" spans="1:6" s="33" customFormat="1" ht="11.25">
      <c r="A29" s="34" t="s">
        <v>12</v>
      </c>
      <c r="B29" s="42">
        <v>13937.484264159999</v>
      </c>
      <c r="C29" s="43">
        <v>17861.023154910003</v>
      </c>
      <c r="D29" s="37"/>
      <c r="E29" s="42">
        <v>17873.99524496</v>
      </c>
      <c r="F29" s="43">
        <v>19975.19919923</v>
      </c>
    </row>
    <row r="30" spans="1:6" s="33" customFormat="1" ht="11.25">
      <c r="A30" s="34" t="s">
        <v>13</v>
      </c>
      <c r="B30" s="42">
        <v>474.7372634599982</v>
      </c>
      <c r="C30" s="43">
        <v>1471.8814958700004</v>
      </c>
      <c r="D30" s="37"/>
      <c r="E30" s="42">
        <v>1567.6639033799975</v>
      </c>
      <c r="F30" s="43">
        <v>860.4268759800024</v>
      </c>
    </row>
    <row r="31" spans="1:6" s="33" customFormat="1" ht="11.25">
      <c r="A31" s="47" t="s">
        <v>14</v>
      </c>
      <c r="B31" s="48">
        <v>429.01368085999997</v>
      </c>
      <c r="C31" s="49">
        <v>958.78356677</v>
      </c>
      <c r="D31" s="37"/>
      <c r="E31" s="48">
        <v>958.08612402</v>
      </c>
      <c r="F31" s="49">
        <v>675.14105724</v>
      </c>
    </row>
    <row r="33" ht="11.25">
      <c r="A33" s="50" t="s">
        <v>16</v>
      </c>
    </row>
    <row r="34" ht="11.25">
      <c r="A34" s="50" t="s">
        <v>17</v>
      </c>
    </row>
    <row r="35" ht="11.25">
      <c r="A35" s="50" t="s">
        <v>18</v>
      </c>
    </row>
    <row r="36" ht="11.25">
      <c r="A36" s="51" t="s">
        <v>19</v>
      </c>
    </row>
    <row r="38" s="20" customFormat="1" ht="11.25">
      <c r="A38" s="4"/>
    </row>
    <row r="39" s="20" customFormat="1" ht="11.25"/>
    <row r="40" spans="1:6" s="20" customFormat="1" ht="14.25" customHeight="1">
      <c r="A40" s="384" t="s">
        <v>20</v>
      </c>
      <c r="B40" s="384"/>
      <c r="C40" s="384"/>
      <c r="D40" s="384"/>
      <c r="E40" s="384"/>
      <c r="F40" s="384"/>
    </row>
    <row r="41" spans="1:6" s="20" customFormat="1" ht="11.25">
      <c r="A41" s="385" t="s">
        <v>21</v>
      </c>
      <c r="B41" s="385"/>
      <c r="C41" s="385"/>
      <c r="D41" s="385"/>
      <c r="E41" s="385"/>
      <c r="F41" s="385"/>
    </row>
    <row r="42" spans="1:6" s="20" customFormat="1" ht="134.25" customHeight="1">
      <c r="A42" s="385" t="s">
        <v>22</v>
      </c>
      <c r="B42" s="385"/>
      <c r="C42" s="385"/>
      <c r="D42" s="385"/>
      <c r="E42" s="385"/>
      <c r="F42" s="385"/>
    </row>
    <row r="43" spans="1:6" s="20" customFormat="1" ht="82.5" customHeight="1">
      <c r="A43" s="386" t="s">
        <v>23</v>
      </c>
      <c r="B43" s="386"/>
      <c r="C43" s="386"/>
      <c r="D43" s="386"/>
      <c r="E43" s="386"/>
      <c r="F43" s="386"/>
    </row>
    <row r="44" spans="1:6" s="20" customFormat="1" ht="12.75" customHeight="1">
      <c r="A44" s="387" t="s">
        <v>24</v>
      </c>
      <c r="B44" s="387"/>
      <c r="C44" s="387"/>
      <c r="D44" s="387"/>
      <c r="E44" s="387"/>
      <c r="F44" s="387"/>
    </row>
    <row r="45" s="20" customFormat="1" ht="4.5" customHeight="1"/>
    <row r="46" spans="1:6" s="20" customFormat="1" ht="14.25" customHeight="1">
      <c r="A46" s="384" t="s">
        <v>25</v>
      </c>
      <c r="B46" s="384"/>
      <c r="C46" s="384"/>
      <c r="D46" s="384"/>
      <c r="E46" s="384"/>
      <c r="F46" s="384"/>
    </row>
    <row r="47" spans="1:6" s="20" customFormat="1" ht="135" customHeight="1">
      <c r="A47" s="382" t="s">
        <v>26</v>
      </c>
      <c r="B47" s="382"/>
      <c r="C47" s="382"/>
      <c r="D47" s="382"/>
      <c r="E47" s="382"/>
      <c r="F47" s="382"/>
    </row>
    <row r="48" spans="1:6" s="20" customFormat="1" ht="48.75" customHeight="1">
      <c r="A48" s="383" t="s">
        <v>27</v>
      </c>
      <c r="B48" s="383"/>
      <c r="C48" s="383"/>
      <c r="D48" s="383"/>
      <c r="E48" s="383"/>
      <c r="F48" s="383"/>
    </row>
    <row r="49" spans="1:6" s="20" customFormat="1" ht="118.5" customHeight="1">
      <c r="A49" s="382" t="s">
        <v>28</v>
      </c>
      <c r="B49" s="382"/>
      <c r="C49" s="382"/>
      <c r="D49" s="382"/>
      <c r="E49" s="382"/>
      <c r="F49" s="382"/>
    </row>
    <row r="50" spans="1:6" s="20" customFormat="1" ht="43.5" customHeight="1">
      <c r="A50" s="382" t="s">
        <v>29</v>
      </c>
      <c r="B50" s="382"/>
      <c r="C50" s="382"/>
      <c r="D50" s="382"/>
      <c r="E50" s="382"/>
      <c r="F50" s="382"/>
    </row>
    <row r="51" spans="1:6" s="20" customFormat="1" ht="11.25">
      <c r="A51" s="52" t="s">
        <v>30</v>
      </c>
      <c r="B51" s="53"/>
      <c r="C51" s="53"/>
      <c r="D51" s="53"/>
      <c r="E51" s="53"/>
      <c r="F51" s="54"/>
    </row>
  </sheetData>
  <sheetProtection selectLockedCells="1" selectUnlockedCells="1"/>
  <mergeCells count="10">
    <mergeCell ref="A47:F47"/>
    <mergeCell ref="A48:F48"/>
    <mergeCell ref="A49:F49"/>
    <mergeCell ref="A50:F50"/>
    <mergeCell ref="A40:F40"/>
    <mergeCell ref="A41:F41"/>
    <mergeCell ref="A42:F42"/>
    <mergeCell ref="A43:F43"/>
    <mergeCell ref="A44:F44"/>
    <mergeCell ref="A46:F46"/>
  </mergeCell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20.xml><?xml version="1.0" encoding="utf-8"?>
<worksheet xmlns="http://schemas.openxmlformats.org/spreadsheetml/2006/main" xmlns:r="http://schemas.openxmlformats.org/officeDocument/2006/relationships">
  <dimension ref="A1:W43"/>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7.83203125" style="108" customWidth="1"/>
    <col min="2" max="2" width="27.16015625" style="108" customWidth="1"/>
    <col min="3" max="12" width="13.16015625" style="108" customWidth="1"/>
    <col min="13" max="13" width="12.5" style="273" customWidth="1"/>
    <col min="14" max="14" width="15.66015625" style="108" customWidth="1"/>
    <col min="15" max="15" width="18.33203125" style="108" customWidth="1"/>
    <col min="16" max="16" width="12" style="108" customWidth="1"/>
    <col min="17" max="17" width="15.33203125" style="108" customWidth="1"/>
    <col min="18" max="16384" width="12" style="108" customWidth="1"/>
  </cols>
  <sheetData>
    <row r="1" spans="1:2" ht="12.75">
      <c r="A1" s="107" t="s">
        <v>384</v>
      </c>
      <c r="B1" s="143"/>
    </row>
    <row r="2" spans="1:2" ht="11.25">
      <c r="A2" s="57" t="s">
        <v>385</v>
      </c>
      <c r="B2" s="57"/>
    </row>
    <row r="3" spans="3:13" ht="11.25">
      <c r="C3" s="60"/>
      <c r="M3" s="8" t="s">
        <v>284</v>
      </c>
    </row>
    <row r="4" spans="1:13" ht="11.25">
      <c r="A4" s="317" t="s">
        <v>364</v>
      </c>
      <c r="B4" s="314"/>
      <c r="C4" s="318">
        <v>2009</v>
      </c>
      <c r="D4" s="319">
        <v>2010</v>
      </c>
      <c r="E4" s="319">
        <v>2011</v>
      </c>
      <c r="F4" s="319">
        <v>2012</v>
      </c>
      <c r="G4" s="319">
        <v>2013</v>
      </c>
      <c r="H4" s="319">
        <v>2014</v>
      </c>
      <c r="I4" s="319">
        <v>2015</v>
      </c>
      <c r="J4" s="319">
        <v>2016</v>
      </c>
      <c r="K4" s="319">
        <v>2017</v>
      </c>
      <c r="L4" s="319">
        <v>2018</v>
      </c>
      <c r="M4" s="375">
        <v>2019</v>
      </c>
    </row>
    <row r="5" spans="1:23" ht="11.25">
      <c r="A5" s="306" t="s">
        <v>386</v>
      </c>
      <c r="B5" s="314"/>
      <c r="C5" s="213"/>
      <c r="D5" s="213"/>
      <c r="E5" s="213"/>
      <c r="F5" s="213"/>
      <c r="G5" s="213"/>
      <c r="H5" s="213"/>
      <c r="I5" s="213"/>
      <c r="J5" s="213"/>
      <c r="K5" s="213"/>
      <c r="L5" s="213"/>
      <c r="M5" s="214"/>
      <c r="N5" s="320"/>
      <c r="O5" s="320"/>
      <c r="P5" s="320"/>
      <c r="Q5" s="320"/>
      <c r="R5" s="320"/>
      <c r="S5" s="320"/>
      <c r="T5" s="320"/>
      <c r="U5" s="320"/>
      <c r="V5" s="162"/>
      <c r="W5" s="162"/>
    </row>
    <row r="6" spans="1:23" ht="11.25">
      <c r="A6" s="250"/>
      <c r="B6" s="321" t="s">
        <v>74</v>
      </c>
      <c r="C6" s="92">
        <v>19865</v>
      </c>
      <c r="D6" s="92">
        <v>19885</v>
      </c>
      <c r="E6" s="92">
        <v>21343</v>
      </c>
      <c r="F6" s="92">
        <v>22043</v>
      </c>
      <c r="G6" s="92">
        <v>20950</v>
      </c>
      <c r="H6" s="92">
        <v>20894</v>
      </c>
      <c r="I6" s="92">
        <v>22456</v>
      </c>
      <c r="J6" s="92">
        <v>22599</v>
      </c>
      <c r="K6" s="92">
        <v>21749</v>
      </c>
      <c r="L6" s="92">
        <v>22960</v>
      </c>
      <c r="M6" s="285">
        <v>21768</v>
      </c>
      <c r="N6" s="162"/>
      <c r="O6" s="162"/>
      <c r="P6" s="92"/>
      <c r="Q6" s="92"/>
      <c r="R6" s="92"/>
      <c r="S6" s="92"/>
      <c r="T6" s="92"/>
      <c r="U6" s="92"/>
      <c r="V6" s="162"/>
      <c r="W6" s="162"/>
    </row>
    <row r="7" spans="1:23" ht="11.25">
      <c r="A7" s="250"/>
      <c r="B7" s="321" t="s">
        <v>69</v>
      </c>
      <c r="C7" s="92">
        <v>19460</v>
      </c>
      <c r="D7" s="92">
        <v>18108</v>
      </c>
      <c r="E7" s="92">
        <v>17325</v>
      </c>
      <c r="F7" s="92">
        <v>17244</v>
      </c>
      <c r="G7" s="92">
        <v>19033</v>
      </c>
      <c r="H7" s="92">
        <v>20175</v>
      </c>
      <c r="I7" s="92">
        <v>20575</v>
      </c>
      <c r="J7" s="92">
        <v>19460</v>
      </c>
      <c r="K7" s="92">
        <v>21209</v>
      </c>
      <c r="L7" s="92">
        <v>21402</v>
      </c>
      <c r="M7" s="285">
        <v>19467</v>
      </c>
      <c r="N7" s="162"/>
      <c r="O7" s="162"/>
      <c r="P7" s="92"/>
      <c r="Q7" s="92"/>
      <c r="R7" s="92"/>
      <c r="S7" s="92"/>
      <c r="T7" s="92"/>
      <c r="U7" s="92"/>
      <c r="V7" s="162"/>
      <c r="W7" s="162"/>
    </row>
    <row r="8" spans="1:23" ht="11.25">
      <c r="A8" s="250"/>
      <c r="B8" s="321" t="s">
        <v>75</v>
      </c>
      <c r="C8" s="92">
        <v>14768</v>
      </c>
      <c r="D8" s="92">
        <v>13698</v>
      </c>
      <c r="E8" s="92">
        <v>15706</v>
      </c>
      <c r="F8" s="92">
        <v>15666</v>
      </c>
      <c r="G8" s="92">
        <v>13573</v>
      </c>
      <c r="H8" s="92">
        <v>15366</v>
      </c>
      <c r="I8" s="92">
        <v>16466</v>
      </c>
      <c r="J8" s="92">
        <v>16176</v>
      </c>
      <c r="K8" s="92">
        <v>16262</v>
      </c>
      <c r="L8" s="92">
        <v>17125</v>
      </c>
      <c r="M8" s="285">
        <v>16562</v>
      </c>
      <c r="N8" s="162"/>
      <c r="O8" s="162"/>
      <c r="P8" s="92"/>
      <c r="Q8" s="92"/>
      <c r="R8" s="92"/>
      <c r="S8" s="92"/>
      <c r="T8" s="92"/>
      <c r="U8" s="92"/>
      <c r="V8" s="162"/>
      <c r="W8" s="162"/>
    </row>
    <row r="9" spans="1:23" ht="11.25">
      <c r="A9" s="250"/>
      <c r="B9" s="321" t="s">
        <v>367</v>
      </c>
      <c r="C9" s="92">
        <v>7425</v>
      </c>
      <c r="D9" s="92">
        <v>8374</v>
      </c>
      <c r="E9" s="92">
        <v>8796</v>
      </c>
      <c r="F9" s="92">
        <v>8943</v>
      </c>
      <c r="G9" s="92">
        <v>8892</v>
      </c>
      <c r="H9" s="92">
        <v>8873</v>
      </c>
      <c r="I9" s="92">
        <v>8812</v>
      </c>
      <c r="J9" s="92">
        <v>8345</v>
      </c>
      <c r="K9" s="92">
        <v>9127</v>
      </c>
      <c r="L9" s="92">
        <v>10427</v>
      </c>
      <c r="M9" s="285">
        <v>8211</v>
      </c>
      <c r="N9" s="162"/>
      <c r="O9" s="162"/>
      <c r="P9" s="92"/>
      <c r="Q9" s="92"/>
      <c r="R9" s="92"/>
      <c r="S9" s="92"/>
      <c r="T9" s="92"/>
      <c r="U9" s="92"/>
      <c r="V9" s="162"/>
      <c r="W9" s="162"/>
    </row>
    <row r="10" spans="1:23" ht="11.25">
      <c r="A10" s="250"/>
      <c r="B10" s="321" t="s">
        <v>368</v>
      </c>
      <c r="C10" s="92">
        <v>14358</v>
      </c>
      <c r="D10" s="92">
        <v>17252</v>
      </c>
      <c r="E10" s="92">
        <v>15453</v>
      </c>
      <c r="F10" s="92">
        <v>12352</v>
      </c>
      <c r="G10" s="92">
        <v>13123</v>
      </c>
      <c r="H10" s="92">
        <v>12805</v>
      </c>
      <c r="I10" s="92">
        <v>14173</v>
      </c>
      <c r="J10" s="92">
        <v>12131</v>
      </c>
      <c r="K10" s="92">
        <v>12019</v>
      </c>
      <c r="L10" s="92">
        <v>13877</v>
      </c>
      <c r="M10" s="285">
        <v>14871</v>
      </c>
      <c r="N10" s="162"/>
      <c r="O10" s="162"/>
      <c r="P10" s="92"/>
      <c r="Q10" s="92"/>
      <c r="R10" s="92"/>
      <c r="S10" s="92"/>
      <c r="T10" s="92"/>
      <c r="U10" s="92"/>
      <c r="V10" s="162"/>
      <c r="W10" s="162"/>
    </row>
    <row r="11" spans="1:23" ht="11.25">
      <c r="A11" s="250"/>
      <c r="B11" s="321" t="s">
        <v>369</v>
      </c>
      <c r="C11" s="92">
        <v>2439</v>
      </c>
      <c r="D11" s="92">
        <v>2433</v>
      </c>
      <c r="E11" s="92">
        <v>2367</v>
      </c>
      <c r="F11" s="92">
        <v>2192</v>
      </c>
      <c r="G11" s="92">
        <v>2631</v>
      </c>
      <c r="H11" s="92">
        <v>2293</v>
      </c>
      <c r="I11" s="92">
        <v>2476</v>
      </c>
      <c r="J11" s="92">
        <v>1999</v>
      </c>
      <c r="K11" s="92">
        <v>1774</v>
      </c>
      <c r="L11" s="92">
        <v>1585</v>
      </c>
      <c r="M11" s="285">
        <v>1455</v>
      </c>
      <c r="N11" s="162"/>
      <c r="O11" s="162"/>
      <c r="P11" s="92"/>
      <c r="Q11" s="92"/>
      <c r="R11" s="92"/>
      <c r="S11" s="92"/>
      <c r="T11" s="92"/>
      <c r="U11" s="92"/>
      <c r="V11" s="162"/>
      <c r="W11" s="162"/>
    </row>
    <row r="12" spans="1:23" ht="11.25">
      <c r="A12" s="250"/>
      <c r="B12" s="321" t="s">
        <v>323</v>
      </c>
      <c r="C12" s="92">
        <v>3120</v>
      </c>
      <c r="D12" s="92">
        <v>3681</v>
      </c>
      <c r="E12" s="92">
        <v>3676</v>
      </c>
      <c r="F12" s="92">
        <v>3428</v>
      </c>
      <c r="G12" s="92">
        <v>4539</v>
      </c>
      <c r="H12" s="92">
        <v>4396</v>
      </c>
      <c r="I12" s="92">
        <v>4602</v>
      </c>
      <c r="J12" s="92">
        <v>3921</v>
      </c>
      <c r="K12" s="92">
        <v>3355</v>
      </c>
      <c r="L12" s="92">
        <v>4146</v>
      </c>
      <c r="M12" s="285">
        <v>4356</v>
      </c>
      <c r="N12" s="162"/>
      <c r="O12" s="162"/>
      <c r="P12" s="92"/>
      <c r="Q12" s="92"/>
      <c r="R12" s="92"/>
      <c r="S12" s="92"/>
      <c r="T12" s="92"/>
      <c r="U12" s="92"/>
      <c r="V12" s="162"/>
      <c r="W12" s="162"/>
    </row>
    <row r="13" spans="1:23" ht="11.25">
      <c r="A13" s="250"/>
      <c r="B13" s="321" t="s">
        <v>366</v>
      </c>
      <c r="C13" s="92">
        <v>22620</v>
      </c>
      <c r="D13" s="92">
        <v>20778</v>
      </c>
      <c r="E13" s="92">
        <v>20899</v>
      </c>
      <c r="F13" s="92">
        <v>18480</v>
      </c>
      <c r="G13" s="92">
        <v>22023</v>
      </c>
      <c r="H13" s="92">
        <v>23090</v>
      </c>
      <c r="I13" s="92">
        <v>22697</v>
      </c>
      <c r="J13" s="92">
        <v>22288</v>
      </c>
      <c r="K13" s="92">
        <v>25657</v>
      </c>
      <c r="L13" s="92">
        <v>24063</v>
      </c>
      <c r="M13" s="285">
        <v>23091</v>
      </c>
      <c r="N13" s="162"/>
      <c r="O13" s="162"/>
      <c r="P13" s="92"/>
      <c r="Q13" s="92"/>
      <c r="R13" s="92"/>
      <c r="S13" s="92"/>
      <c r="T13" s="92"/>
      <c r="U13" s="92"/>
      <c r="V13" s="162"/>
      <c r="W13" s="162"/>
    </row>
    <row r="14" spans="1:23" ht="11.25">
      <c r="A14" s="250"/>
      <c r="B14" s="321" t="s">
        <v>370</v>
      </c>
      <c r="C14" s="92">
        <v>11140</v>
      </c>
      <c r="D14" s="92">
        <v>12634</v>
      </c>
      <c r="E14" s="92">
        <v>13165</v>
      </c>
      <c r="F14" s="92">
        <v>11992</v>
      </c>
      <c r="G14" s="92">
        <v>11990</v>
      </c>
      <c r="H14" s="92">
        <v>11319</v>
      </c>
      <c r="I14" s="92">
        <v>12020</v>
      </c>
      <c r="J14" s="92">
        <v>12235</v>
      </c>
      <c r="K14" s="92">
        <v>12249</v>
      </c>
      <c r="L14" s="92">
        <v>12582</v>
      </c>
      <c r="M14" s="322">
        <v>13086</v>
      </c>
      <c r="N14" s="162"/>
      <c r="O14" s="162"/>
      <c r="P14" s="92"/>
      <c r="Q14" s="92"/>
      <c r="R14" s="92"/>
      <c r="S14" s="92"/>
      <c r="T14" s="92"/>
      <c r="U14" s="92"/>
      <c r="V14" s="162"/>
      <c r="W14" s="162"/>
    </row>
    <row r="15" spans="1:23" ht="11.25">
      <c r="A15" s="250"/>
      <c r="B15" s="321" t="s">
        <v>371</v>
      </c>
      <c r="C15" s="92">
        <v>2173</v>
      </c>
      <c r="D15" s="92">
        <v>2393</v>
      </c>
      <c r="E15" s="92">
        <v>2157</v>
      </c>
      <c r="F15" s="92">
        <v>2544</v>
      </c>
      <c r="G15" s="92">
        <v>2409</v>
      </c>
      <c r="H15" s="92">
        <v>2673</v>
      </c>
      <c r="I15" s="92">
        <v>2784</v>
      </c>
      <c r="J15" s="92">
        <v>3073</v>
      </c>
      <c r="K15" s="92">
        <v>3124</v>
      </c>
      <c r="L15" s="92">
        <v>3051</v>
      </c>
      <c r="M15" s="296">
        <v>3248</v>
      </c>
      <c r="N15" s="162"/>
      <c r="O15" s="162"/>
      <c r="P15" s="92"/>
      <c r="Q15" s="92"/>
      <c r="R15" s="92"/>
      <c r="S15" s="92"/>
      <c r="T15" s="92"/>
      <c r="U15" s="92"/>
      <c r="V15" s="162"/>
      <c r="W15" s="162"/>
    </row>
    <row r="16" spans="1:23" ht="11.25">
      <c r="A16" s="323" t="s">
        <v>372</v>
      </c>
      <c r="B16" s="324"/>
      <c r="C16" s="97">
        <v>117366</v>
      </c>
      <c r="D16" s="97">
        <v>119238</v>
      </c>
      <c r="E16" s="97">
        <v>120887</v>
      </c>
      <c r="F16" s="97">
        <v>114885</v>
      </c>
      <c r="G16" s="97">
        <v>119164</v>
      </c>
      <c r="H16" s="97">
        <v>121886</v>
      </c>
      <c r="I16" s="97">
        <v>127060</v>
      </c>
      <c r="J16" s="97">
        <v>122227</v>
      </c>
      <c r="K16" s="97">
        <v>126525</v>
      </c>
      <c r="L16" s="97">
        <v>131218</v>
      </c>
      <c r="M16" s="325">
        <v>126115</v>
      </c>
      <c r="N16" s="92"/>
      <c r="O16" s="92"/>
      <c r="P16" s="92"/>
      <c r="Q16" s="92"/>
      <c r="R16" s="92"/>
      <c r="S16" s="92"/>
      <c r="T16" s="92"/>
      <c r="U16" s="92"/>
      <c r="V16" s="162"/>
      <c r="W16" s="162"/>
    </row>
    <row r="17" spans="1:23" ht="11.25">
      <c r="A17" s="306" t="s">
        <v>387</v>
      </c>
      <c r="B17" s="314"/>
      <c r="C17" s="213"/>
      <c r="D17" s="213"/>
      <c r="E17" s="213"/>
      <c r="F17" s="213"/>
      <c r="G17" s="213"/>
      <c r="H17" s="213"/>
      <c r="I17" s="213"/>
      <c r="J17" s="213"/>
      <c r="K17" s="213"/>
      <c r="L17" s="213"/>
      <c r="M17" s="214"/>
      <c r="N17" s="162"/>
      <c r="O17" s="162"/>
      <c r="P17" s="162"/>
      <c r="Q17" s="162"/>
      <c r="R17" s="162"/>
      <c r="S17" s="162"/>
      <c r="T17" s="162"/>
      <c r="U17" s="162"/>
      <c r="V17" s="162"/>
      <c r="W17" s="162"/>
    </row>
    <row r="18" spans="1:23" ht="11.25">
      <c r="A18" s="250"/>
      <c r="B18" s="321" t="s">
        <v>74</v>
      </c>
      <c r="C18" s="92">
        <v>5151</v>
      </c>
      <c r="D18" s="92">
        <v>5276</v>
      </c>
      <c r="E18" s="92">
        <v>5399</v>
      </c>
      <c r="F18" s="92">
        <v>6367</v>
      </c>
      <c r="G18" s="92">
        <v>6430</v>
      </c>
      <c r="H18" s="92">
        <v>6668</v>
      </c>
      <c r="I18" s="92">
        <v>6973</v>
      </c>
      <c r="J18" s="92">
        <v>7082</v>
      </c>
      <c r="K18" s="92">
        <v>7838</v>
      </c>
      <c r="L18" s="92">
        <v>7564</v>
      </c>
      <c r="M18" s="285">
        <v>7729</v>
      </c>
      <c r="N18" s="162"/>
      <c r="O18" s="162"/>
      <c r="P18" s="162"/>
      <c r="Q18" s="162"/>
      <c r="R18" s="162"/>
      <c r="S18" s="162"/>
      <c r="T18" s="162"/>
      <c r="U18" s="162"/>
      <c r="V18" s="162"/>
      <c r="W18" s="162"/>
    </row>
    <row r="19" spans="1:18" ht="11.25">
      <c r="A19" s="250"/>
      <c r="B19" s="321" t="s">
        <v>69</v>
      </c>
      <c r="C19" s="92">
        <v>12015</v>
      </c>
      <c r="D19" s="92">
        <v>12452</v>
      </c>
      <c r="E19" s="92">
        <v>11741</v>
      </c>
      <c r="F19" s="92">
        <v>12635</v>
      </c>
      <c r="G19" s="92">
        <v>13648</v>
      </c>
      <c r="H19" s="92">
        <v>14425</v>
      </c>
      <c r="I19" s="92">
        <v>14252</v>
      </c>
      <c r="J19" s="92">
        <v>13701</v>
      </c>
      <c r="K19" s="92">
        <v>15568</v>
      </c>
      <c r="L19" s="92">
        <v>15515</v>
      </c>
      <c r="M19" s="285">
        <v>14942</v>
      </c>
      <c r="N19" s="326"/>
      <c r="O19" s="326"/>
      <c r="P19" s="326"/>
      <c r="Q19" s="326"/>
      <c r="R19" s="326"/>
    </row>
    <row r="20" spans="1:18" ht="11.25">
      <c r="A20" s="250"/>
      <c r="B20" s="321" t="s">
        <v>75</v>
      </c>
      <c r="C20" s="92">
        <v>938</v>
      </c>
      <c r="D20" s="92">
        <v>1023</v>
      </c>
      <c r="E20" s="92">
        <v>1211</v>
      </c>
      <c r="F20" s="92">
        <v>1174</v>
      </c>
      <c r="G20" s="92">
        <v>1373</v>
      </c>
      <c r="H20" s="92">
        <v>1462</v>
      </c>
      <c r="I20" s="92">
        <v>1512</v>
      </c>
      <c r="J20" s="92">
        <v>1620</v>
      </c>
      <c r="K20" s="92">
        <v>1637</v>
      </c>
      <c r="L20" s="92">
        <v>1668</v>
      </c>
      <c r="M20" s="285">
        <v>1843</v>
      </c>
      <c r="N20" s="326"/>
      <c r="O20" s="326"/>
      <c r="P20" s="326"/>
      <c r="Q20" s="326"/>
      <c r="R20" s="326"/>
    </row>
    <row r="21" spans="1:18" ht="11.25">
      <c r="A21" s="250"/>
      <c r="B21" s="321" t="s">
        <v>367</v>
      </c>
      <c r="C21" s="92">
        <v>936</v>
      </c>
      <c r="D21" s="92">
        <v>1070</v>
      </c>
      <c r="E21" s="92">
        <v>1173</v>
      </c>
      <c r="F21" s="92">
        <v>1160</v>
      </c>
      <c r="G21" s="92">
        <v>1097</v>
      </c>
      <c r="H21" s="92">
        <v>1064</v>
      </c>
      <c r="I21" s="92">
        <v>1058</v>
      </c>
      <c r="J21" s="92">
        <v>1034</v>
      </c>
      <c r="K21" s="92">
        <v>1069</v>
      </c>
      <c r="L21" s="92">
        <v>1056</v>
      </c>
      <c r="M21" s="285">
        <v>952</v>
      </c>
      <c r="N21" s="326"/>
      <c r="O21" s="326"/>
      <c r="P21" s="326"/>
      <c r="Q21" s="326"/>
      <c r="R21" s="326"/>
    </row>
    <row r="22" spans="1:18" ht="11.25">
      <c r="A22" s="250"/>
      <c r="B22" s="321" t="s">
        <v>368</v>
      </c>
      <c r="C22" s="92">
        <v>689</v>
      </c>
      <c r="D22" s="92">
        <v>757</v>
      </c>
      <c r="E22" s="92">
        <v>705</v>
      </c>
      <c r="F22" s="92">
        <v>702</v>
      </c>
      <c r="G22" s="92">
        <v>569</v>
      </c>
      <c r="H22" s="92">
        <v>613</v>
      </c>
      <c r="I22" s="92">
        <v>710</v>
      </c>
      <c r="J22" s="92">
        <v>505</v>
      </c>
      <c r="K22" s="92">
        <v>479</v>
      </c>
      <c r="L22" s="92">
        <v>338</v>
      </c>
      <c r="M22" s="285">
        <v>325</v>
      </c>
      <c r="N22" s="326"/>
      <c r="O22" s="326"/>
      <c r="P22" s="326"/>
      <c r="Q22" s="326"/>
      <c r="R22" s="326"/>
    </row>
    <row r="23" spans="1:18" ht="11.25">
      <c r="A23" s="250"/>
      <c r="B23" s="321" t="s">
        <v>369</v>
      </c>
      <c r="C23" s="92">
        <v>564</v>
      </c>
      <c r="D23" s="92">
        <v>408</v>
      </c>
      <c r="E23" s="92">
        <v>381</v>
      </c>
      <c r="F23" s="92">
        <v>365</v>
      </c>
      <c r="G23" s="92">
        <v>369</v>
      </c>
      <c r="H23" s="92">
        <v>351</v>
      </c>
      <c r="I23" s="92">
        <v>326</v>
      </c>
      <c r="J23" s="92">
        <v>319</v>
      </c>
      <c r="K23" s="92">
        <v>310</v>
      </c>
      <c r="L23" s="92">
        <v>241</v>
      </c>
      <c r="M23" s="285">
        <v>176</v>
      </c>
      <c r="N23" s="326"/>
      <c r="O23" s="326"/>
      <c r="P23" s="326"/>
      <c r="Q23" s="326"/>
      <c r="R23" s="326"/>
    </row>
    <row r="24" spans="1:18" ht="11.25">
      <c r="A24" s="250"/>
      <c r="B24" s="321" t="s">
        <v>323</v>
      </c>
      <c r="C24" s="92">
        <v>26</v>
      </c>
      <c r="D24" s="92">
        <v>24</v>
      </c>
      <c r="E24" s="92">
        <v>24</v>
      </c>
      <c r="F24" s="92">
        <v>31</v>
      </c>
      <c r="G24" s="92">
        <v>11</v>
      </c>
      <c r="H24" s="92">
        <v>12</v>
      </c>
      <c r="I24" s="92">
        <v>11</v>
      </c>
      <c r="J24" s="92">
        <v>10</v>
      </c>
      <c r="K24" s="92">
        <v>8</v>
      </c>
      <c r="L24" s="92">
        <v>8</v>
      </c>
      <c r="M24" s="285">
        <v>13</v>
      </c>
      <c r="N24" s="326"/>
      <c r="O24" s="326"/>
      <c r="P24" s="326"/>
      <c r="Q24" s="326"/>
      <c r="R24" s="326"/>
    </row>
    <row r="25" spans="1:18" ht="11.25">
      <c r="A25" s="250"/>
      <c r="B25" s="321" t="s">
        <v>366</v>
      </c>
      <c r="C25" s="92">
        <v>0</v>
      </c>
      <c r="D25" s="92">
        <v>0</v>
      </c>
      <c r="E25" s="92">
        <v>0</v>
      </c>
      <c r="F25" s="92">
        <v>0</v>
      </c>
      <c r="G25" s="92">
        <v>0</v>
      </c>
      <c r="H25" s="92">
        <v>0</v>
      </c>
      <c r="I25" s="92">
        <v>0</v>
      </c>
      <c r="J25" s="92">
        <v>0</v>
      </c>
      <c r="K25" s="92">
        <v>0</v>
      </c>
      <c r="L25" s="92">
        <v>0</v>
      </c>
      <c r="M25" s="285" t="s">
        <v>388</v>
      </c>
      <c r="N25" s="326"/>
      <c r="O25" s="326"/>
      <c r="P25" s="326"/>
      <c r="Q25" s="326"/>
      <c r="R25" s="326"/>
    </row>
    <row r="26" spans="1:18" ht="11.25">
      <c r="A26" s="250"/>
      <c r="B26" s="321" t="s">
        <v>370</v>
      </c>
      <c r="C26" s="92">
        <v>259</v>
      </c>
      <c r="D26" s="92">
        <v>363</v>
      </c>
      <c r="E26" s="92">
        <v>553</v>
      </c>
      <c r="F26" s="92">
        <v>350</v>
      </c>
      <c r="G26" s="92">
        <v>473</v>
      </c>
      <c r="H26" s="92">
        <v>393</v>
      </c>
      <c r="I26" s="92">
        <v>293</v>
      </c>
      <c r="J26" s="92">
        <v>326</v>
      </c>
      <c r="K26" s="92">
        <v>323</v>
      </c>
      <c r="L26" s="92">
        <v>337</v>
      </c>
      <c r="M26" s="322">
        <v>346</v>
      </c>
      <c r="N26" s="326"/>
      <c r="O26" s="326"/>
      <c r="P26" s="326"/>
      <c r="Q26" s="326"/>
      <c r="R26" s="326"/>
    </row>
    <row r="27" spans="1:18" ht="11.25">
      <c r="A27" s="250"/>
      <c r="B27" s="321" t="s">
        <v>371</v>
      </c>
      <c r="C27" s="92">
        <v>1460</v>
      </c>
      <c r="D27" s="92">
        <v>1558</v>
      </c>
      <c r="E27" s="92">
        <v>1609</v>
      </c>
      <c r="F27" s="92">
        <v>1803</v>
      </c>
      <c r="G27" s="92">
        <v>1681</v>
      </c>
      <c r="H27" s="92">
        <v>1898</v>
      </c>
      <c r="I27" s="92">
        <v>1960</v>
      </c>
      <c r="J27" s="92">
        <v>2368</v>
      </c>
      <c r="K27" s="92">
        <v>2454</v>
      </c>
      <c r="L27" s="92">
        <v>2469</v>
      </c>
      <c r="M27" s="296">
        <v>2629</v>
      </c>
      <c r="N27" s="326"/>
      <c r="O27" s="326"/>
      <c r="P27" s="326"/>
      <c r="Q27" s="326"/>
      <c r="R27" s="326"/>
    </row>
    <row r="28" spans="1:18" ht="11.25">
      <c r="A28" s="323" t="s">
        <v>372</v>
      </c>
      <c r="B28" s="324"/>
      <c r="C28" s="97">
        <v>22038</v>
      </c>
      <c r="D28" s="97">
        <v>22931</v>
      </c>
      <c r="E28" s="97">
        <v>22797</v>
      </c>
      <c r="F28" s="97">
        <v>24586</v>
      </c>
      <c r="G28" s="97">
        <v>25652</v>
      </c>
      <c r="H28" s="97">
        <v>26886</v>
      </c>
      <c r="I28" s="97">
        <v>27095</v>
      </c>
      <c r="J28" s="97">
        <v>26965</v>
      </c>
      <c r="K28" s="97">
        <v>29686</v>
      </c>
      <c r="L28" s="97">
        <v>29196</v>
      </c>
      <c r="M28" s="325">
        <v>28955</v>
      </c>
      <c r="N28" s="326"/>
      <c r="O28" s="326"/>
      <c r="P28" s="326"/>
      <c r="Q28" s="326"/>
      <c r="R28" s="326"/>
    </row>
    <row r="29" spans="1:13" ht="11.25">
      <c r="A29" s="306" t="s">
        <v>389</v>
      </c>
      <c r="B29" s="314"/>
      <c r="C29" s="213"/>
      <c r="D29" s="213"/>
      <c r="E29" s="213"/>
      <c r="F29" s="213"/>
      <c r="G29" s="213"/>
      <c r="H29" s="213"/>
      <c r="I29" s="213"/>
      <c r="J29" s="213"/>
      <c r="K29" s="213"/>
      <c r="L29" s="213"/>
      <c r="M29" s="214"/>
    </row>
    <row r="30" spans="1:13" ht="11.25">
      <c r="A30" s="250"/>
      <c r="B30" s="321" t="s">
        <v>74</v>
      </c>
      <c r="C30" s="92">
        <v>2513</v>
      </c>
      <c r="D30" s="92">
        <v>2628</v>
      </c>
      <c r="E30" s="92">
        <v>2557</v>
      </c>
      <c r="F30" s="92">
        <v>2585</v>
      </c>
      <c r="G30" s="92">
        <v>2396</v>
      </c>
      <c r="H30" s="92">
        <v>2290</v>
      </c>
      <c r="I30" s="92">
        <v>2385</v>
      </c>
      <c r="J30" s="92">
        <v>2580</v>
      </c>
      <c r="K30" s="92">
        <v>2713</v>
      </c>
      <c r="L30" s="92">
        <v>2752</v>
      </c>
      <c r="M30" s="285">
        <v>2692</v>
      </c>
    </row>
    <row r="31" spans="1:13" ht="11.25">
      <c r="A31" s="250"/>
      <c r="B31" s="321" t="s">
        <v>69</v>
      </c>
      <c r="C31" s="92">
        <v>1158</v>
      </c>
      <c r="D31" s="92">
        <v>688</v>
      </c>
      <c r="E31" s="92">
        <v>672</v>
      </c>
      <c r="F31" s="92">
        <v>651</v>
      </c>
      <c r="G31" s="92">
        <v>665</v>
      </c>
      <c r="H31" s="92">
        <v>708</v>
      </c>
      <c r="I31" s="92">
        <v>604</v>
      </c>
      <c r="J31" s="92">
        <v>712</v>
      </c>
      <c r="K31" s="92">
        <v>705</v>
      </c>
      <c r="L31" s="92">
        <v>732</v>
      </c>
      <c r="M31" s="285">
        <v>625</v>
      </c>
    </row>
    <row r="32" spans="1:13" ht="11.25">
      <c r="A32" s="250"/>
      <c r="B32" s="321" t="s">
        <v>75</v>
      </c>
      <c r="C32" s="92">
        <v>6724</v>
      </c>
      <c r="D32" s="92">
        <v>5982</v>
      </c>
      <c r="E32" s="92">
        <v>6211</v>
      </c>
      <c r="F32" s="92">
        <v>6940</v>
      </c>
      <c r="G32" s="92">
        <v>6557</v>
      </c>
      <c r="H32" s="92">
        <v>7406</v>
      </c>
      <c r="I32" s="92">
        <v>8825</v>
      </c>
      <c r="J32" s="92">
        <v>8846</v>
      </c>
      <c r="K32" s="92">
        <v>8734</v>
      </c>
      <c r="L32" s="92">
        <v>8381</v>
      </c>
      <c r="M32" s="285">
        <v>8163</v>
      </c>
    </row>
    <row r="33" spans="1:13" ht="11.25">
      <c r="A33" s="250"/>
      <c r="B33" s="321" t="s">
        <v>367</v>
      </c>
      <c r="C33" s="92">
        <v>164</v>
      </c>
      <c r="D33" s="92">
        <v>188</v>
      </c>
      <c r="E33" s="92">
        <v>349</v>
      </c>
      <c r="F33" s="92">
        <v>318</v>
      </c>
      <c r="G33" s="92">
        <v>339</v>
      </c>
      <c r="H33" s="92">
        <v>241</v>
      </c>
      <c r="I33" s="92">
        <v>156</v>
      </c>
      <c r="J33" s="92">
        <v>192</v>
      </c>
      <c r="K33" s="92">
        <v>210</v>
      </c>
      <c r="L33" s="92">
        <v>224</v>
      </c>
      <c r="M33" s="285">
        <v>212</v>
      </c>
    </row>
    <row r="34" spans="1:13" ht="11.25">
      <c r="A34" s="250"/>
      <c r="B34" s="321" t="s">
        <v>368</v>
      </c>
      <c r="C34" s="92">
        <v>24</v>
      </c>
      <c r="D34" s="92">
        <v>34</v>
      </c>
      <c r="E34" s="92">
        <v>18</v>
      </c>
      <c r="F34" s="92">
        <v>12</v>
      </c>
      <c r="G34" s="92">
        <v>7</v>
      </c>
      <c r="H34" s="92">
        <v>7</v>
      </c>
      <c r="I34" s="92">
        <v>3</v>
      </c>
      <c r="J34" s="92">
        <v>0</v>
      </c>
      <c r="K34" s="92">
        <v>0</v>
      </c>
      <c r="L34" s="92">
        <v>0</v>
      </c>
      <c r="M34" s="285" t="s">
        <v>388</v>
      </c>
    </row>
    <row r="35" spans="1:13" ht="11.25">
      <c r="A35" s="250"/>
      <c r="B35" s="321" t="s">
        <v>369</v>
      </c>
      <c r="C35" s="92">
        <v>0</v>
      </c>
      <c r="D35" s="92">
        <v>0</v>
      </c>
      <c r="E35" s="92">
        <v>0</v>
      </c>
      <c r="F35" s="92">
        <v>0</v>
      </c>
      <c r="G35" s="92">
        <v>0</v>
      </c>
      <c r="H35" s="92">
        <v>0</v>
      </c>
      <c r="I35" s="92">
        <v>0</v>
      </c>
      <c r="J35" s="92">
        <v>0</v>
      </c>
      <c r="K35" s="92">
        <v>0</v>
      </c>
      <c r="L35" s="92">
        <v>0</v>
      </c>
      <c r="M35" s="285" t="s">
        <v>388</v>
      </c>
    </row>
    <row r="36" spans="1:13" ht="11.25">
      <c r="A36" s="250"/>
      <c r="B36" s="321" t="s">
        <v>323</v>
      </c>
      <c r="C36" s="92">
        <v>0</v>
      </c>
      <c r="D36" s="92">
        <v>0</v>
      </c>
      <c r="E36" s="92">
        <v>0</v>
      </c>
      <c r="F36" s="92">
        <v>0</v>
      </c>
      <c r="G36" s="92">
        <v>0</v>
      </c>
      <c r="H36" s="92">
        <v>0</v>
      </c>
      <c r="I36" s="92">
        <v>0</v>
      </c>
      <c r="J36" s="92">
        <v>0</v>
      </c>
      <c r="K36" s="92">
        <v>0</v>
      </c>
      <c r="L36" s="92">
        <v>2</v>
      </c>
      <c r="M36" s="285">
        <v>2</v>
      </c>
    </row>
    <row r="37" spans="1:13" ht="11.25">
      <c r="A37" s="250"/>
      <c r="B37" s="321" t="s">
        <v>366</v>
      </c>
      <c r="C37" s="92">
        <v>22402</v>
      </c>
      <c r="D37" s="92">
        <v>20525</v>
      </c>
      <c r="E37" s="92">
        <v>20695</v>
      </c>
      <c r="F37" s="92">
        <v>18232</v>
      </c>
      <c r="G37" s="92">
        <v>21880</v>
      </c>
      <c r="H37" s="92">
        <v>22951</v>
      </c>
      <c r="I37" s="92">
        <v>22583</v>
      </c>
      <c r="J37" s="92">
        <v>21994</v>
      </c>
      <c r="K37" s="92">
        <v>25451</v>
      </c>
      <c r="L37" s="92">
        <v>23802</v>
      </c>
      <c r="M37" s="285">
        <v>22840</v>
      </c>
    </row>
    <row r="38" spans="1:13" ht="11.25">
      <c r="A38" s="250"/>
      <c r="B38" s="321" t="s">
        <v>370</v>
      </c>
      <c r="C38" s="92">
        <v>5919</v>
      </c>
      <c r="D38" s="92">
        <v>6055</v>
      </c>
      <c r="E38" s="92">
        <v>6636</v>
      </c>
      <c r="F38" s="92">
        <v>6474</v>
      </c>
      <c r="G38" s="92">
        <v>6352</v>
      </c>
      <c r="H38" s="92">
        <v>6265</v>
      </c>
      <c r="I38" s="92">
        <v>6955</v>
      </c>
      <c r="J38" s="92">
        <v>6899</v>
      </c>
      <c r="K38" s="92">
        <v>7174</v>
      </c>
      <c r="L38" s="92">
        <v>7246</v>
      </c>
      <c r="M38" s="322">
        <v>7785</v>
      </c>
    </row>
    <row r="39" spans="1:13" ht="11.25">
      <c r="A39" s="250"/>
      <c r="B39" s="321" t="s">
        <v>371</v>
      </c>
      <c r="C39" s="92">
        <v>4</v>
      </c>
      <c r="D39" s="92">
        <v>1</v>
      </c>
      <c r="E39" s="92">
        <v>9</v>
      </c>
      <c r="F39" s="92">
        <v>180</v>
      </c>
      <c r="G39" s="92">
        <v>103</v>
      </c>
      <c r="H39" s="92">
        <v>68</v>
      </c>
      <c r="I39" s="92">
        <v>82</v>
      </c>
      <c r="J39" s="92">
        <v>105</v>
      </c>
      <c r="K39" s="92">
        <v>122</v>
      </c>
      <c r="L39" s="92">
        <v>139</v>
      </c>
      <c r="M39" s="296">
        <v>161</v>
      </c>
    </row>
    <row r="40" spans="1:13" ht="11.25">
      <c r="A40" s="323" t="s">
        <v>372</v>
      </c>
      <c r="B40" s="324"/>
      <c r="C40" s="97">
        <v>38909</v>
      </c>
      <c r="D40" s="97">
        <v>36101</v>
      </c>
      <c r="E40" s="97">
        <v>37147</v>
      </c>
      <c r="F40" s="97">
        <v>35392</v>
      </c>
      <c r="G40" s="97">
        <v>38300</v>
      </c>
      <c r="H40" s="97">
        <v>39936</v>
      </c>
      <c r="I40" s="97">
        <v>41593</v>
      </c>
      <c r="J40" s="97">
        <v>41328</v>
      </c>
      <c r="K40" s="97">
        <v>45109</v>
      </c>
      <c r="L40" s="97">
        <v>43278</v>
      </c>
      <c r="M40" s="325">
        <v>42480</v>
      </c>
    </row>
    <row r="41" spans="1:13" ht="11.25">
      <c r="A41" s="290"/>
      <c r="B41" s="290"/>
      <c r="M41" s="327"/>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1.xml><?xml version="1.0" encoding="utf-8"?>
<worksheet xmlns="http://schemas.openxmlformats.org/spreadsheetml/2006/main" xmlns:r="http://schemas.openxmlformats.org/officeDocument/2006/relationships">
  <dimension ref="A1:O3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2" defaultRowHeight="11.25"/>
  <cols>
    <col min="1" max="1" width="5.5" style="6" customWidth="1"/>
    <col min="2" max="3" width="18.16015625" style="6" customWidth="1"/>
    <col min="4" max="15" width="12.16015625" style="6" customWidth="1"/>
    <col min="16" max="16384" width="12" style="6" customWidth="1"/>
  </cols>
  <sheetData>
    <row r="1" spans="1:2" ht="12.75">
      <c r="A1" s="328" t="s">
        <v>390</v>
      </c>
      <c r="B1" s="59"/>
    </row>
    <row r="2" ht="11.25">
      <c r="O2" s="8" t="s">
        <v>284</v>
      </c>
    </row>
    <row r="3" spans="1:15" ht="11.25">
      <c r="A3" s="329"/>
      <c r="B3" s="379" t="s">
        <v>391</v>
      </c>
      <c r="C3" s="380" t="s">
        <v>392</v>
      </c>
      <c r="D3" s="330">
        <v>2000</v>
      </c>
      <c r="E3" s="331">
        <v>2005</v>
      </c>
      <c r="F3" s="331">
        <v>2009</v>
      </c>
      <c r="G3" s="331">
        <v>2010</v>
      </c>
      <c r="H3" s="331">
        <v>2011</v>
      </c>
      <c r="I3" s="331">
        <v>2012</v>
      </c>
      <c r="J3" s="331">
        <v>2013</v>
      </c>
      <c r="K3" s="331">
        <v>2014</v>
      </c>
      <c r="L3" s="331">
        <v>2015</v>
      </c>
      <c r="M3" s="331">
        <v>2016</v>
      </c>
      <c r="N3" s="331">
        <v>2017</v>
      </c>
      <c r="O3" s="243">
        <v>2018</v>
      </c>
    </row>
    <row r="4" spans="1:15" ht="11.25">
      <c r="A4" s="332" t="s">
        <v>393</v>
      </c>
      <c r="B4" s="333"/>
      <c r="C4" s="229"/>
      <c r="D4" s="334"/>
      <c r="E4" s="334"/>
      <c r="F4" s="334"/>
      <c r="G4" s="334"/>
      <c r="H4" s="334"/>
      <c r="I4" s="334"/>
      <c r="J4" s="334"/>
      <c r="K4" s="334"/>
      <c r="L4" s="334"/>
      <c r="M4" s="334"/>
      <c r="N4" s="334"/>
      <c r="O4" s="247"/>
    </row>
    <row r="5" spans="1:15" ht="11.25">
      <c r="A5" s="202"/>
      <c r="B5" s="193" t="s">
        <v>394</v>
      </c>
      <c r="C5" s="223" t="s">
        <v>395</v>
      </c>
      <c r="D5" s="335">
        <v>204</v>
      </c>
      <c r="E5" s="335">
        <v>443</v>
      </c>
      <c r="F5" s="335">
        <v>506</v>
      </c>
      <c r="G5" s="335">
        <v>534</v>
      </c>
      <c r="H5" s="335">
        <v>590</v>
      </c>
      <c r="I5" s="335">
        <v>645</v>
      </c>
      <c r="J5" s="335">
        <v>697</v>
      </c>
      <c r="K5" s="335">
        <v>678</v>
      </c>
      <c r="L5" s="335">
        <v>647</v>
      </c>
      <c r="M5" s="335">
        <v>647</v>
      </c>
      <c r="N5" s="335">
        <v>706</v>
      </c>
      <c r="O5" s="266">
        <v>684</v>
      </c>
    </row>
    <row r="6" spans="1:15" ht="11.25">
      <c r="A6" s="202"/>
      <c r="B6" s="193" t="s">
        <v>182</v>
      </c>
      <c r="C6" s="223" t="s">
        <v>182</v>
      </c>
      <c r="D6" s="335">
        <v>326</v>
      </c>
      <c r="E6" s="335">
        <v>423</v>
      </c>
      <c r="F6" s="335">
        <v>472</v>
      </c>
      <c r="G6" s="335">
        <v>503</v>
      </c>
      <c r="H6" s="335">
        <v>531</v>
      </c>
      <c r="I6" s="335">
        <v>538</v>
      </c>
      <c r="J6" s="335">
        <v>561</v>
      </c>
      <c r="K6" s="335">
        <v>581</v>
      </c>
      <c r="L6" s="335">
        <v>576</v>
      </c>
      <c r="M6" s="335">
        <v>593</v>
      </c>
      <c r="N6" s="335">
        <v>628</v>
      </c>
      <c r="O6" s="266">
        <v>630</v>
      </c>
    </row>
    <row r="7" spans="1:15" ht="11.25">
      <c r="A7" s="202"/>
      <c r="B7" s="193" t="s">
        <v>396</v>
      </c>
      <c r="C7" s="223" t="s">
        <v>395</v>
      </c>
      <c r="D7" s="335">
        <v>96</v>
      </c>
      <c r="E7" s="335">
        <v>245</v>
      </c>
      <c r="F7" s="335">
        <v>381</v>
      </c>
      <c r="G7" s="335">
        <v>401</v>
      </c>
      <c r="H7" s="335">
        <v>460</v>
      </c>
      <c r="I7" s="335">
        <v>477</v>
      </c>
      <c r="J7" s="335">
        <v>477</v>
      </c>
      <c r="K7" s="335">
        <v>446</v>
      </c>
      <c r="L7" s="335">
        <v>440</v>
      </c>
      <c r="M7" s="335">
        <v>428</v>
      </c>
      <c r="N7" s="335">
        <v>361</v>
      </c>
      <c r="O7" s="266">
        <v>366</v>
      </c>
    </row>
    <row r="8" spans="1:15" ht="11.25">
      <c r="A8" s="202"/>
      <c r="B8" s="193" t="s">
        <v>397</v>
      </c>
      <c r="C8" s="223" t="s">
        <v>395</v>
      </c>
      <c r="D8" s="335">
        <v>111</v>
      </c>
      <c r="E8" s="335">
        <v>242</v>
      </c>
      <c r="F8" s="335">
        <v>364</v>
      </c>
      <c r="G8" s="335">
        <v>410</v>
      </c>
      <c r="H8" s="335">
        <v>448</v>
      </c>
      <c r="I8" s="335">
        <v>451</v>
      </c>
      <c r="J8" s="335">
        <v>471</v>
      </c>
      <c r="K8" s="335">
        <v>501</v>
      </c>
      <c r="L8" s="335">
        <v>476</v>
      </c>
      <c r="M8" s="335">
        <v>544</v>
      </c>
      <c r="N8" s="335">
        <v>518</v>
      </c>
      <c r="O8" s="266">
        <v>534</v>
      </c>
    </row>
    <row r="9" spans="1:15" ht="11.25">
      <c r="A9" s="202"/>
      <c r="B9" s="193" t="s">
        <v>398</v>
      </c>
      <c r="C9" s="223" t="s">
        <v>395</v>
      </c>
      <c r="D9" s="335">
        <v>86</v>
      </c>
      <c r="E9" s="335">
        <v>184</v>
      </c>
      <c r="F9" s="335">
        <v>274</v>
      </c>
      <c r="G9" s="335">
        <v>350</v>
      </c>
      <c r="H9" s="335">
        <v>372</v>
      </c>
      <c r="I9" s="335">
        <v>363</v>
      </c>
      <c r="J9" s="335">
        <v>406</v>
      </c>
      <c r="K9" s="335">
        <v>420</v>
      </c>
      <c r="L9" s="335">
        <v>430</v>
      </c>
      <c r="M9" s="335">
        <v>444</v>
      </c>
      <c r="N9" s="335">
        <v>466</v>
      </c>
      <c r="O9" s="266">
        <v>495</v>
      </c>
    </row>
    <row r="10" spans="1:15" ht="11.25">
      <c r="A10" s="202"/>
      <c r="B10" s="193" t="s">
        <v>399</v>
      </c>
      <c r="C10" s="223" t="s">
        <v>395</v>
      </c>
      <c r="D10" s="335">
        <v>115</v>
      </c>
      <c r="E10" s="335">
        <v>272</v>
      </c>
      <c r="F10" s="335">
        <v>372</v>
      </c>
      <c r="G10" s="335">
        <v>311</v>
      </c>
      <c r="H10" s="335">
        <v>349</v>
      </c>
      <c r="I10" s="335">
        <v>365</v>
      </c>
      <c r="J10" s="335">
        <v>399</v>
      </c>
      <c r="K10" s="335">
        <v>430</v>
      </c>
      <c r="L10" s="335">
        <v>449</v>
      </c>
      <c r="M10" s="335">
        <v>469</v>
      </c>
      <c r="N10" s="335">
        <v>514</v>
      </c>
      <c r="O10" s="266">
        <v>552</v>
      </c>
    </row>
    <row r="11" spans="1:15" ht="11.25">
      <c r="A11" s="202"/>
      <c r="B11" s="193" t="s">
        <v>400</v>
      </c>
      <c r="C11" s="223" t="s">
        <v>395</v>
      </c>
      <c r="D11" s="335">
        <v>91</v>
      </c>
      <c r="E11" s="335">
        <v>177</v>
      </c>
      <c r="F11" s="335">
        <v>204</v>
      </c>
      <c r="G11" s="335">
        <v>208</v>
      </c>
      <c r="H11" s="335">
        <v>211</v>
      </c>
      <c r="I11" s="335">
        <v>303</v>
      </c>
      <c r="J11" s="335">
        <v>321</v>
      </c>
      <c r="K11" s="335">
        <v>337</v>
      </c>
      <c r="L11" s="335">
        <v>321</v>
      </c>
      <c r="M11" s="335">
        <v>318</v>
      </c>
      <c r="N11" s="335">
        <v>334</v>
      </c>
      <c r="O11" s="266">
        <v>343</v>
      </c>
    </row>
    <row r="12" spans="1:15" ht="11.25">
      <c r="A12" s="202"/>
      <c r="B12" s="193" t="s">
        <v>401</v>
      </c>
      <c r="C12" s="223" t="s">
        <v>402</v>
      </c>
      <c r="D12" s="335">
        <v>117</v>
      </c>
      <c r="E12" s="335">
        <v>217</v>
      </c>
      <c r="F12" s="335">
        <v>215</v>
      </c>
      <c r="G12" s="335">
        <v>250</v>
      </c>
      <c r="H12" s="335">
        <v>282</v>
      </c>
      <c r="I12" s="335">
        <v>299</v>
      </c>
      <c r="J12" s="335">
        <v>313</v>
      </c>
      <c r="K12" s="335">
        <v>335</v>
      </c>
      <c r="L12" s="335">
        <v>348</v>
      </c>
      <c r="M12" s="335">
        <v>350</v>
      </c>
      <c r="N12" s="335">
        <v>385</v>
      </c>
      <c r="O12" s="266">
        <v>461</v>
      </c>
    </row>
    <row r="13" spans="1:15" ht="11.25">
      <c r="A13" s="202"/>
      <c r="B13" s="193" t="s">
        <v>181</v>
      </c>
      <c r="C13" s="223" t="s">
        <v>395</v>
      </c>
      <c r="D13" s="335">
        <v>175</v>
      </c>
      <c r="E13" s="335">
        <v>230</v>
      </c>
      <c r="F13" s="335">
        <v>243</v>
      </c>
      <c r="G13" s="335">
        <v>268</v>
      </c>
      <c r="H13" s="335">
        <v>277</v>
      </c>
      <c r="I13" s="335">
        <v>269</v>
      </c>
      <c r="J13" s="335">
        <v>276</v>
      </c>
      <c r="K13" s="335">
        <v>298</v>
      </c>
      <c r="L13" s="335">
        <v>257</v>
      </c>
      <c r="M13" s="335">
        <v>257</v>
      </c>
      <c r="N13" s="335">
        <v>282</v>
      </c>
      <c r="O13" s="266">
        <v>259</v>
      </c>
    </row>
    <row r="14" spans="1:15" ht="11.25">
      <c r="A14" s="207"/>
      <c r="B14" s="191" t="s">
        <v>403</v>
      </c>
      <c r="C14" s="234" t="s">
        <v>395</v>
      </c>
      <c r="D14" s="336">
        <v>97</v>
      </c>
      <c r="E14" s="336">
        <v>167</v>
      </c>
      <c r="F14" s="336">
        <v>244</v>
      </c>
      <c r="G14" s="336">
        <v>276</v>
      </c>
      <c r="H14" s="336">
        <v>250</v>
      </c>
      <c r="I14" s="336">
        <v>233</v>
      </c>
      <c r="J14" s="336">
        <v>253</v>
      </c>
      <c r="K14" s="336">
        <v>262</v>
      </c>
      <c r="L14" s="336">
        <v>247</v>
      </c>
      <c r="M14" s="336">
        <v>180</v>
      </c>
      <c r="N14" s="336">
        <v>238</v>
      </c>
      <c r="O14" s="337">
        <v>222</v>
      </c>
    </row>
    <row r="15" spans="1:15" ht="11.25">
      <c r="A15" s="248" t="s">
        <v>404</v>
      </c>
      <c r="B15" s="338"/>
      <c r="C15" s="223"/>
      <c r="D15" s="179"/>
      <c r="E15" s="179"/>
      <c r="F15" s="179"/>
      <c r="G15" s="179"/>
      <c r="H15" s="179"/>
      <c r="I15" s="179"/>
      <c r="J15" s="179"/>
      <c r="K15" s="179"/>
      <c r="L15" s="179"/>
      <c r="M15" s="179"/>
      <c r="N15" s="179"/>
      <c r="O15" s="266"/>
    </row>
    <row r="16" spans="1:15" ht="11.25">
      <c r="A16" s="202"/>
      <c r="B16" s="193" t="s">
        <v>405</v>
      </c>
      <c r="C16" s="223" t="s">
        <v>406</v>
      </c>
      <c r="D16" s="335">
        <v>320</v>
      </c>
      <c r="E16" s="335">
        <v>370</v>
      </c>
      <c r="F16" s="335">
        <v>387</v>
      </c>
      <c r="G16" s="335">
        <v>430</v>
      </c>
      <c r="H16" s="335">
        <v>435</v>
      </c>
      <c r="I16" s="335">
        <v>442</v>
      </c>
      <c r="J16" s="335">
        <v>441</v>
      </c>
      <c r="K16" s="335">
        <v>445</v>
      </c>
      <c r="L16" s="335">
        <v>466</v>
      </c>
      <c r="M16" s="335">
        <v>461</v>
      </c>
      <c r="N16" s="335">
        <v>467</v>
      </c>
      <c r="O16" s="266">
        <v>469</v>
      </c>
    </row>
    <row r="17" spans="1:15" ht="11.25">
      <c r="A17" s="202"/>
      <c r="B17" s="193" t="s">
        <v>407</v>
      </c>
      <c r="C17" s="223" t="s">
        <v>207</v>
      </c>
      <c r="D17" s="335">
        <v>131</v>
      </c>
      <c r="E17" s="335">
        <v>160</v>
      </c>
      <c r="F17" s="335">
        <v>158</v>
      </c>
      <c r="G17" s="335">
        <v>178</v>
      </c>
      <c r="H17" s="335">
        <v>187</v>
      </c>
      <c r="I17" s="335">
        <v>184</v>
      </c>
      <c r="J17" s="335">
        <v>191</v>
      </c>
      <c r="K17" s="335">
        <v>199</v>
      </c>
      <c r="L17" s="335">
        <v>208</v>
      </c>
      <c r="M17" s="335">
        <v>214</v>
      </c>
      <c r="N17" s="335">
        <v>224</v>
      </c>
      <c r="O17" s="266">
        <v>235</v>
      </c>
    </row>
    <row r="18" spans="1:15" ht="11.25">
      <c r="A18" s="202"/>
      <c r="B18" s="193" t="s">
        <v>408</v>
      </c>
      <c r="C18" s="223" t="s">
        <v>409</v>
      </c>
      <c r="D18" s="335">
        <v>126</v>
      </c>
      <c r="E18" s="335">
        <v>131</v>
      </c>
      <c r="F18" s="335">
        <v>110</v>
      </c>
      <c r="G18" s="335">
        <v>121</v>
      </c>
      <c r="H18" s="335">
        <v>132</v>
      </c>
      <c r="I18" s="335">
        <v>131</v>
      </c>
      <c r="J18" s="335">
        <v>139</v>
      </c>
      <c r="K18" s="335">
        <v>146</v>
      </c>
      <c r="L18" s="335">
        <v>138</v>
      </c>
      <c r="M18" s="335">
        <v>138</v>
      </c>
      <c r="N18" s="335">
        <v>137</v>
      </c>
      <c r="O18" s="266">
        <v>136</v>
      </c>
    </row>
    <row r="19" spans="1:15" ht="11.25">
      <c r="A19" s="202"/>
      <c r="B19" s="193" t="s">
        <v>410</v>
      </c>
      <c r="C19" s="223" t="s">
        <v>406</v>
      </c>
      <c r="D19" s="335">
        <v>75</v>
      </c>
      <c r="E19" s="335">
        <v>94</v>
      </c>
      <c r="F19" s="335">
        <v>87</v>
      </c>
      <c r="G19" s="335">
        <v>91</v>
      </c>
      <c r="H19" s="335">
        <v>93</v>
      </c>
      <c r="I19" s="335">
        <v>94</v>
      </c>
      <c r="J19" s="335">
        <v>92</v>
      </c>
      <c r="K19" s="335">
        <v>96</v>
      </c>
      <c r="L19" s="335">
        <v>99</v>
      </c>
      <c r="M19" s="335">
        <v>96</v>
      </c>
      <c r="N19" s="335">
        <v>99</v>
      </c>
      <c r="O19" s="266">
        <v>99</v>
      </c>
    </row>
    <row r="20" spans="1:15" ht="11.25">
      <c r="A20" s="202"/>
      <c r="B20" s="193" t="s">
        <v>411</v>
      </c>
      <c r="C20" s="223" t="s">
        <v>412</v>
      </c>
      <c r="D20" s="335">
        <v>64</v>
      </c>
      <c r="E20" s="335">
        <v>83</v>
      </c>
      <c r="F20" s="335">
        <v>64</v>
      </c>
      <c r="G20" s="335">
        <v>66</v>
      </c>
      <c r="H20" s="335">
        <v>77</v>
      </c>
      <c r="I20" s="335">
        <v>83</v>
      </c>
      <c r="J20" s="335">
        <v>86</v>
      </c>
      <c r="K20" s="335">
        <v>88</v>
      </c>
      <c r="L20" s="335">
        <v>92</v>
      </c>
      <c r="M20" s="335">
        <v>97</v>
      </c>
      <c r="N20" s="335">
        <v>96</v>
      </c>
      <c r="O20" s="266">
        <v>102</v>
      </c>
    </row>
    <row r="21" spans="1:15" ht="11.25">
      <c r="A21" s="202"/>
      <c r="B21" s="193" t="s">
        <v>413</v>
      </c>
      <c r="C21" s="223" t="s">
        <v>409</v>
      </c>
      <c r="D21" s="335">
        <v>54</v>
      </c>
      <c r="E21" s="335">
        <v>84</v>
      </c>
      <c r="F21" s="335">
        <v>63</v>
      </c>
      <c r="G21" s="335">
        <v>69</v>
      </c>
      <c r="H21" s="335">
        <v>81</v>
      </c>
      <c r="I21" s="335">
        <v>84</v>
      </c>
      <c r="J21" s="335">
        <v>79</v>
      </c>
      <c r="K21" s="335">
        <v>78</v>
      </c>
      <c r="L21" s="335">
        <v>73</v>
      </c>
      <c r="M21" s="335">
        <v>75</v>
      </c>
      <c r="N21" s="335">
        <v>73</v>
      </c>
      <c r="O21" s="266">
        <v>74</v>
      </c>
    </row>
    <row r="22" spans="1:15" ht="11.25">
      <c r="A22" s="202"/>
      <c r="B22" s="193" t="s">
        <v>258</v>
      </c>
      <c r="C22" s="223" t="s">
        <v>414</v>
      </c>
      <c r="D22" s="335">
        <v>97</v>
      </c>
      <c r="E22" s="335">
        <v>81</v>
      </c>
      <c r="F22" s="335">
        <v>83</v>
      </c>
      <c r="G22" s="335">
        <v>86</v>
      </c>
      <c r="H22" s="335">
        <v>88</v>
      </c>
      <c r="I22" s="335">
        <v>86</v>
      </c>
      <c r="J22" s="335">
        <v>80</v>
      </c>
      <c r="K22" s="335">
        <v>79</v>
      </c>
      <c r="L22" s="335">
        <v>82</v>
      </c>
      <c r="M22" s="335">
        <v>81</v>
      </c>
      <c r="N22" s="335">
        <v>80</v>
      </c>
      <c r="O22" s="266">
        <v>50</v>
      </c>
    </row>
    <row r="23" spans="1:15" ht="11.25">
      <c r="A23" s="202"/>
      <c r="B23" s="193" t="s">
        <v>415</v>
      </c>
      <c r="C23" s="223" t="s">
        <v>416</v>
      </c>
      <c r="D23" s="335">
        <v>71</v>
      </c>
      <c r="E23" s="335">
        <v>83</v>
      </c>
      <c r="F23" s="335"/>
      <c r="G23" s="335"/>
      <c r="H23" s="335">
        <v>81</v>
      </c>
      <c r="I23" s="335">
        <v>83</v>
      </c>
      <c r="J23" s="335">
        <v>74</v>
      </c>
      <c r="K23" s="335">
        <v>70</v>
      </c>
      <c r="L23" s="335">
        <v>73</v>
      </c>
      <c r="M23" s="335">
        <v>77</v>
      </c>
      <c r="N23" s="335">
        <v>75</v>
      </c>
      <c r="O23" s="266">
        <v>76</v>
      </c>
    </row>
    <row r="24" spans="1:15" ht="11.25">
      <c r="A24" s="202"/>
      <c r="B24" s="193" t="s">
        <v>374</v>
      </c>
      <c r="C24" s="223" t="s">
        <v>414</v>
      </c>
      <c r="D24" s="335">
        <v>75</v>
      </c>
      <c r="E24" s="335">
        <v>64</v>
      </c>
      <c r="F24" s="335">
        <v>74</v>
      </c>
      <c r="G24" s="335">
        <v>70</v>
      </c>
      <c r="H24" s="335">
        <v>68</v>
      </c>
      <c r="I24" s="335">
        <v>64</v>
      </c>
      <c r="J24" s="335">
        <v>67</v>
      </c>
      <c r="K24" s="335">
        <v>67</v>
      </c>
      <c r="L24" s="335">
        <v>68</v>
      </c>
      <c r="M24" s="335">
        <v>65</v>
      </c>
      <c r="N24" s="335">
        <v>72</v>
      </c>
      <c r="O24" s="266">
        <v>71</v>
      </c>
    </row>
    <row r="25" spans="1:15" ht="11.25">
      <c r="A25" s="332" t="s">
        <v>417</v>
      </c>
      <c r="B25" s="333"/>
      <c r="C25" s="229"/>
      <c r="D25" s="334"/>
      <c r="E25" s="334"/>
      <c r="F25" s="334"/>
      <c r="G25" s="334"/>
      <c r="H25" s="334"/>
      <c r="I25" s="334"/>
      <c r="J25" s="334"/>
      <c r="K25" s="334"/>
      <c r="L25" s="334"/>
      <c r="M25" s="334"/>
      <c r="N25" s="334"/>
      <c r="O25" s="247"/>
    </row>
    <row r="26" spans="1:15" ht="11.25">
      <c r="A26" s="202"/>
      <c r="B26" s="193" t="s">
        <v>418</v>
      </c>
      <c r="C26" s="223" t="s">
        <v>419</v>
      </c>
      <c r="D26" s="335"/>
      <c r="E26" s="335"/>
      <c r="F26" s="335">
        <v>227</v>
      </c>
      <c r="G26" s="335">
        <v>223</v>
      </c>
      <c r="H26" s="335">
        <v>249</v>
      </c>
      <c r="I26" s="335">
        <v>253</v>
      </c>
      <c r="J26" s="335">
        <v>242</v>
      </c>
      <c r="K26" s="335">
        <v>265</v>
      </c>
      <c r="L26" s="335">
        <v>266</v>
      </c>
      <c r="M26" s="335">
        <v>268</v>
      </c>
      <c r="N26" s="335">
        <v>279</v>
      </c>
      <c r="O26" s="266">
        <v>275</v>
      </c>
    </row>
    <row r="27" spans="1:15" ht="11.25">
      <c r="A27" s="202"/>
      <c r="B27" s="193" t="s">
        <v>420</v>
      </c>
      <c r="C27" s="223" t="s">
        <v>419</v>
      </c>
      <c r="D27" s="335"/>
      <c r="E27" s="335"/>
      <c r="F27" s="335">
        <v>220</v>
      </c>
      <c r="G27" s="335">
        <v>163</v>
      </c>
      <c r="H27" s="335">
        <v>262</v>
      </c>
      <c r="I27" s="335">
        <v>247</v>
      </c>
      <c r="J27" s="335">
        <v>237</v>
      </c>
      <c r="K27" s="335">
        <v>229</v>
      </c>
      <c r="L27" s="335">
        <v>231</v>
      </c>
      <c r="M27" s="335">
        <v>225</v>
      </c>
      <c r="N27" s="335">
        <v>246</v>
      </c>
      <c r="O27" s="266">
        <v>244</v>
      </c>
    </row>
    <row r="28" spans="1:15" ht="11.25">
      <c r="A28" s="202"/>
      <c r="B28" s="193" t="s">
        <v>421</v>
      </c>
      <c r="C28" s="223" t="s">
        <v>419</v>
      </c>
      <c r="D28" s="335"/>
      <c r="E28" s="335"/>
      <c r="F28" s="335">
        <v>157</v>
      </c>
      <c r="G28" s="335">
        <v>158</v>
      </c>
      <c r="H28" s="335">
        <v>158</v>
      </c>
      <c r="I28" s="335">
        <v>175</v>
      </c>
      <c r="J28" s="335">
        <v>165</v>
      </c>
      <c r="K28" s="335">
        <v>177</v>
      </c>
      <c r="L28" s="335">
        <v>177</v>
      </c>
      <c r="M28" s="335">
        <v>183</v>
      </c>
      <c r="N28" s="335">
        <v>198</v>
      </c>
      <c r="O28" s="266">
        <v>194</v>
      </c>
    </row>
    <row r="29" spans="1:15" ht="11.25">
      <c r="A29" s="202"/>
      <c r="B29" s="193" t="s">
        <v>422</v>
      </c>
      <c r="C29" s="223" t="s">
        <v>419</v>
      </c>
      <c r="D29" s="335"/>
      <c r="E29" s="335"/>
      <c r="F29" s="335">
        <v>132</v>
      </c>
      <c r="G29" s="335">
        <v>153</v>
      </c>
      <c r="H29" s="335">
        <v>154</v>
      </c>
      <c r="I29" s="335">
        <v>144</v>
      </c>
      <c r="J29" s="335">
        <v>163</v>
      </c>
      <c r="K29" s="335">
        <v>165</v>
      </c>
      <c r="L29" s="335">
        <v>163</v>
      </c>
      <c r="M29" s="335">
        <v>161</v>
      </c>
      <c r="N29" s="335">
        <v>168</v>
      </c>
      <c r="O29" s="266">
        <v>181</v>
      </c>
    </row>
    <row r="30" spans="1:15" ht="11.25">
      <c r="A30" s="202"/>
      <c r="B30" s="193" t="s">
        <v>423</v>
      </c>
      <c r="C30" s="223" t="s">
        <v>424</v>
      </c>
      <c r="D30" s="335"/>
      <c r="E30" s="335"/>
      <c r="F30" s="335">
        <v>102</v>
      </c>
      <c r="G30" s="335">
        <v>118</v>
      </c>
      <c r="H30" s="335">
        <v>123</v>
      </c>
      <c r="I30" s="335">
        <v>124</v>
      </c>
      <c r="J30" s="335">
        <v>135</v>
      </c>
      <c r="K30" s="335">
        <v>140</v>
      </c>
      <c r="L30" s="335">
        <v>138</v>
      </c>
      <c r="M30" s="335">
        <v>136</v>
      </c>
      <c r="N30" s="335">
        <v>142</v>
      </c>
      <c r="O30" s="266">
        <v>147</v>
      </c>
    </row>
    <row r="31" spans="1:15" ht="11.25">
      <c r="A31" s="202"/>
      <c r="B31" s="193" t="s">
        <v>425</v>
      </c>
      <c r="C31" s="223" t="s">
        <v>426</v>
      </c>
      <c r="D31" s="335"/>
      <c r="E31" s="335"/>
      <c r="F31" s="335">
        <v>105</v>
      </c>
      <c r="G31" s="335">
        <v>118</v>
      </c>
      <c r="H31" s="335">
        <v>129</v>
      </c>
      <c r="I31" s="335">
        <v>134</v>
      </c>
      <c r="J31" s="335">
        <v>135</v>
      </c>
      <c r="K31" s="335">
        <v>144</v>
      </c>
      <c r="L31" s="335">
        <v>147</v>
      </c>
      <c r="M31" s="335">
        <v>180</v>
      </c>
      <c r="N31" s="335">
        <v>189</v>
      </c>
      <c r="O31" s="266">
        <v>235</v>
      </c>
    </row>
    <row r="32" spans="1:15" ht="11.25">
      <c r="A32" s="202"/>
      <c r="B32" s="193" t="s">
        <v>427</v>
      </c>
      <c r="C32" s="223" t="s">
        <v>426</v>
      </c>
      <c r="D32" s="335"/>
      <c r="E32" s="335"/>
      <c r="F32" s="335">
        <v>102</v>
      </c>
      <c r="G32" s="335">
        <v>132</v>
      </c>
      <c r="H32" s="335">
        <v>137</v>
      </c>
      <c r="I32" s="335">
        <v>134</v>
      </c>
      <c r="J32" s="335">
        <v>131</v>
      </c>
      <c r="K32" s="335">
        <v>135</v>
      </c>
      <c r="L32" s="335">
        <v>137</v>
      </c>
      <c r="M32" s="335">
        <v>134</v>
      </c>
      <c r="N32" s="335">
        <v>131</v>
      </c>
      <c r="O32" s="266">
        <v>124</v>
      </c>
    </row>
    <row r="33" spans="1:15" ht="11.25">
      <c r="A33" s="202"/>
      <c r="B33" s="193" t="s">
        <v>428</v>
      </c>
      <c r="C33" s="223" t="s">
        <v>426</v>
      </c>
      <c r="D33" s="335"/>
      <c r="E33" s="335"/>
      <c r="F33" s="335">
        <v>83</v>
      </c>
      <c r="G33" s="335">
        <v>96</v>
      </c>
      <c r="H33" s="335">
        <v>97</v>
      </c>
      <c r="I33" s="335">
        <v>101</v>
      </c>
      <c r="J33" s="335">
        <v>109</v>
      </c>
      <c r="K33" s="335">
        <v>99</v>
      </c>
      <c r="L33" s="335">
        <v>120</v>
      </c>
      <c r="M33" s="335">
        <v>114</v>
      </c>
      <c r="N33" s="335">
        <v>130</v>
      </c>
      <c r="O33" s="266">
        <v>133</v>
      </c>
    </row>
    <row r="34" spans="1:15" ht="11.25">
      <c r="A34" s="207"/>
      <c r="B34" s="191" t="s">
        <v>429</v>
      </c>
      <c r="C34" s="234" t="s">
        <v>426</v>
      </c>
      <c r="D34" s="336"/>
      <c r="E34" s="336"/>
      <c r="F34" s="336">
        <v>86</v>
      </c>
      <c r="G34" s="336">
        <v>91</v>
      </c>
      <c r="H34" s="336">
        <v>98</v>
      </c>
      <c r="I34" s="336">
        <v>104</v>
      </c>
      <c r="J34" s="336">
        <v>105</v>
      </c>
      <c r="K34" s="336">
        <v>112</v>
      </c>
      <c r="L34" s="336">
        <v>110</v>
      </c>
      <c r="M34" s="336">
        <v>112</v>
      </c>
      <c r="N34" s="336">
        <v>117</v>
      </c>
      <c r="O34" s="337">
        <v>116</v>
      </c>
    </row>
    <row r="36" spans="1:2" ht="11.25">
      <c r="A36" s="51" t="s">
        <v>430</v>
      </c>
      <c r="B36"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2.xml><?xml version="1.0" encoding="utf-8"?>
<worksheet xmlns="http://schemas.openxmlformats.org/spreadsheetml/2006/main" xmlns:r="http://schemas.openxmlformats.org/officeDocument/2006/relationships">
  <dimension ref="A1:Y69"/>
  <sheetViews>
    <sheetView showGridLine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16015625" defaultRowHeight="11.25"/>
  <cols>
    <col min="1" max="1" width="5.83203125" style="6" customWidth="1"/>
    <col min="2" max="2" width="64.66015625" style="6" customWidth="1"/>
    <col min="3" max="25" width="10" style="4" customWidth="1"/>
    <col min="26" max="16384" width="11.16015625" style="4" customWidth="1"/>
  </cols>
  <sheetData>
    <row r="1" spans="1:25" ht="12.75">
      <c r="A1" s="107" t="s">
        <v>516</v>
      </c>
      <c r="B1" s="143"/>
      <c r="C1" s="108"/>
      <c r="D1" s="108"/>
      <c r="E1" s="108"/>
      <c r="F1" s="108"/>
      <c r="G1" s="108"/>
      <c r="H1" s="108"/>
      <c r="I1" s="108"/>
      <c r="J1" s="108"/>
      <c r="K1" s="108"/>
      <c r="L1" s="108"/>
      <c r="M1" s="108"/>
      <c r="N1" s="108"/>
      <c r="O1" s="108"/>
      <c r="P1" s="108"/>
      <c r="Q1" s="108"/>
      <c r="R1" s="108"/>
      <c r="S1" s="108"/>
      <c r="T1" s="108"/>
      <c r="U1" s="108"/>
      <c r="V1" s="108"/>
      <c r="W1" s="108"/>
      <c r="X1" s="108"/>
      <c r="Y1" s="108"/>
    </row>
    <row r="2" spans="1:25" ht="11.25">
      <c r="A2" s="4"/>
      <c r="B2" s="4"/>
      <c r="C2" s="108"/>
      <c r="D2" s="108"/>
      <c r="E2" s="108"/>
      <c r="F2" s="108"/>
      <c r="G2" s="108"/>
      <c r="H2" s="108"/>
      <c r="I2" s="108"/>
      <c r="J2" s="108"/>
      <c r="K2" s="108"/>
      <c r="L2" s="108"/>
      <c r="M2" s="108"/>
      <c r="N2" s="108"/>
      <c r="O2" s="108"/>
      <c r="P2" s="108"/>
      <c r="Q2" s="108"/>
      <c r="R2" s="108"/>
      <c r="S2" s="108"/>
      <c r="T2" s="108"/>
      <c r="U2" s="108"/>
      <c r="V2" s="108"/>
      <c r="W2" s="108"/>
      <c r="X2" s="108"/>
      <c r="Y2" s="108"/>
    </row>
    <row r="3" spans="1:25" ht="11.25">
      <c r="A3" s="16" t="s">
        <v>431</v>
      </c>
      <c r="B3" s="16"/>
      <c r="R3" s="110" t="s">
        <v>47</v>
      </c>
      <c r="S3" s="108"/>
      <c r="T3" s="108"/>
      <c r="U3" s="108"/>
      <c r="V3" s="108"/>
      <c r="W3" s="108"/>
      <c r="X3" s="108"/>
      <c r="Y3" s="108"/>
    </row>
    <row r="4" spans="3:25" ht="11.25">
      <c r="C4" s="111">
        <v>2003</v>
      </c>
      <c r="D4" s="84">
        <v>2004</v>
      </c>
      <c r="E4" s="84">
        <v>2005</v>
      </c>
      <c r="F4" s="84">
        <v>2006</v>
      </c>
      <c r="G4" s="84">
        <v>2007</v>
      </c>
      <c r="H4" s="84">
        <v>2008</v>
      </c>
      <c r="I4" s="84">
        <v>2009</v>
      </c>
      <c r="J4" s="84">
        <v>2010</v>
      </c>
      <c r="K4" s="84">
        <v>2011</v>
      </c>
      <c r="L4" s="84">
        <v>2012</v>
      </c>
      <c r="M4" s="84">
        <v>2013</v>
      </c>
      <c r="N4" s="84">
        <v>2014</v>
      </c>
      <c r="O4" s="84">
        <v>2015</v>
      </c>
      <c r="P4" s="84">
        <v>2016</v>
      </c>
      <c r="Q4" s="84">
        <v>2017</v>
      </c>
      <c r="R4" s="85">
        <v>2018</v>
      </c>
      <c r="S4" s="108"/>
      <c r="T4" s="108"/>
      <c r="U4" s="108"/>
      <c r="V4" s="108"/>
      <c r="W4" s="108"/>
      <c r="X4" s="108"/>
      <c r="Y4" s="108"/>
    </row>
    <row r="5" spans="1:25" ht="11.25">
      <c r="A5" s="339" t="s">
        <v>432</v>
      </c>
      <c r="B5" s="340"/>
      <c r="C5" s="213"/>
      <c r="D5" s="213"/>
      <c r="E5" s="213"/>
      <c r="F5" s="213"/>
      <c r="G5" s="213"/>
      <c r="H5" s="213"/>
      <c r="I5" s="213"/>
      <c r="J5" s="213"/>
      <c r="K5" s="213"/>
      <c r="L5" s="213"/>
      <c r="M5" s="213"/>
      <c r="N5" s="213"/>
      <c r="O5" s="213"/>
      <c r="P5" s="213"/>
      <c r="Q5" s="213"/>
      <c r="R5" s="214"/>
      <c r="S5" s="326"/>
      <c r="T5" s="108"/>
      <c r="U5" s="108"/>
      <c r="V5" s="108"/>
      <c r="W5" s="108"/>
      <c r="X5" s="108"/>
      <c r="Y5" s="108"/>
    </row>
    <row r="6" spans="1:25" ht="11.25">
      <c r="A6" s="341"/>
      <c r="B6" s="321" t="s">
        <v>433</v>
      </c>
      <c r="C6" s="92">
        <v>24</v>
      </c>
      <c r="D6" s="92">
        <v>21</v>
      </c>
      <c r="E6" s="92">
        <v>19</v>
      </c>
      <c r="F6" s="92">
        <v>23</v>
      </c>
      <c r="G6" s="92">
        <v>23</v>
      </c>
      <c r="H6" s="92">
        <v>18</v>
      </c>
      <c r="I6" s="92">
        <v>15</v>
      </c>
      <c r="J6" s="92">
        <v>37</v>
      </c>
      <c r="K6" s="92">
        <v>21</v>
      </c>
      <c r="L6" s="92">
        <v>19</v>
      </c>
      <c r="M6" s="92">
        <v>17</v>
      </c>
      <c r="N6" s="92">
        <v>41</v>
      </c>
      <c r="O6" s="92">
        <v>25</v>
      </c>
      <c r="P6" s="92">
        <v>12</v>
      </c>
      <c r="Q6" s="92">
        <v>20</v>
      </c>
      <c r="R6" s="93">
        <v>18</v>
      </c>
      <c r="S6" s="326"/>
      <c r="T6" s="108"/>
      <c r="U6" s="108"/>
      <c r="V6" s="108"/>
      <c r="W6" s="108"/>
      <c r="X6" s="108"/>
      <c r="Y6" s="108"/>
    </row>
    <row r="7" spans="1:25" ht="11.25">
      <c r="A7" s="341"/>
      <c r="B7" s="321" t="s">
        <v>434</v>
      </c>
      <c r="C7" s="92">
        <v>25</v>
      </c>
      <c r="D7" s="92">
        <v>24</v>
      </c>
      <c r="E7" s="92">
        <v>20</v>
      </c>
      <c r="F7" s="92">
        <v>9</v>
      </c>
      <c r="G7" s="92">
        <v>10</v>
      </c>
      <c r="H7" s="92">
        <v>27</v>
      </c>
      <c r="I7" s="92">
        <v>14</v>
      </c>
      <c r="J7" s="92">
        <v>21</v>
      </c>
      <c r="K7" s="92">
        <v>9</v>
      </c>
      <c r="L7" s="92">
        <v>15</v>
      </c>
      <c r="M7" s="92">
        <v>18</v>
      </c>
      <c r="N7" s="92">
        <v>30</v>
      </c>
      <c r="O7" s="92">
        <v>26</v>
      </c>
      <c r="P7" s="92">
        <v>26</v>
      </c>
      <c r="Q7" s="92">
        <v>33</v>
      </c>
      <c r="R7" s="93">
        <v>46</v>
      </c>
      <c r="S7" s="326"/>
      <c r="T7" s="108"/>
      <c r="U7" s="108"/>
      <c r="V7" s="108"/>
      <c r="W7" s="108"/>
      <c r="X7" s="108"/>
      <c r="Y7" s="108"/>
    </row>
    <row r="8" spans="1:25" ht="11.25">
      <c r="A8" s="341"/>
      <c r="B8" s="321" t="s">
        <v>435</v>
      </c>
      <c r="C8" s="92">
        <v>46</v>
      </c>
      <c r="D8" s="92">
        <v>23</v>
      </c>
      <c r="E8" s="92">
        <v>32</v>
      </c>
      <c r="F8" s="92">
        <v>32</v>
      </c>
      <c r="G8" s="92">
        <v>41</v>
      </c>
      <c r="H8" s="92">
        <v>48</v>
      </c>
      <c r="I8" s="92">
        <v>26</v>
      </c>
      <c r="J8" s="92">
        <v>40</v>
      </c>
      <c r="K8" s="92">
        <v>36</v>
      </c>
      <c r="L8" s="92">
        <v>30</v>
      </c>
      <c r="M8" s="92">
        <v>34</v>
      </c>
      <c r="N8" s="92">
        <v>46</v>
      </c>
      <c r="O8" s="92">
        <v>30</v>
      </c>
      <c r="P8" s="92">
        <v>29</v>
      </c>
      <c r="Q8" s="92">
        <v>27</v>
      </c>
      <c r="R8" s="93">
        <v>34</v>
      </c>
      <c r="S8" s="326"/>
      <c r="T8" s="108"/>
      <c r="U8" s="108"/>
      <c r="V8" s="108"/>
      <c r="W8" s="108"/>
      <c r="X8" s="108"/>
      <c r="Y8" s="108"/>
    </row>
    <row r="9" spans="1:25" ht="11.25">
      <c r="A9" s="341"/>
      <c r="B9" s="321" t="s">
        <v>436</v>
      </c>
      <c r="C9" s="92">
        <v>9</v>
      </c>
      <c r="D9" s="92">
        <v>13</v>
      </c>
      <c r="E9" s="92">
        <v>12</v>
      </c>
      <c r="F9" s="92">
        <v>13</v>
      </c>
      <c r="G9" s="92">
        <v>18</v>
      </c>
      <c r="H9" s="92">
        <v>12</v>
      </c>
      <c r="I9" s="92">
        <v>18</v>
      </c>
      <c r="J9" s="92">
        <v>23</v>
      </c>
      <c r="K9" s="92">
        <v>19</v>
      </c>
      <c r="L9" s="92">
        <v>19</v>
      </c>
      <c r="M9" s="92">
        <v>19</v>
      </c>
      <c r="N9" s="92">
        <v>20</v>
      </c>
      <c r="O9" s="92">
        <v>23</v>
      </c>
      <c r="P9" s="92">
        <v>15</v>
      </c>
      <c r="Q9" s="92">
        <v>9</v>
      </c>
      <c r="R9" s="93">
        <v>17</v>
      </c>
      <c r="S9" s="326"/>
      <c r="T9" s="108"/>
      <c r="U9" s="108"/>
      <c r="V9" s="108"/>
      <c r="W9" s="108"/>
      <c r="X9" s="108"/>
      <c r="Y9" s="108"/>
    </row>
    <row r="10" spans="1:25" ht="11.25">
      <c r="A10" s="341"/>
      <c r="B10" s="321" t="s">
        <v>437</v>
      </c>
      <c r="C10" s="92">
        <v>19</v>
      </c>
      <c r="D10" s="92">
        <v>14</v>
      </c>
      <c r="E10" s="92">
        <v>14</v>
      </c>
      <c r="F10" s="92">
        <v>8</v>
      </c>
      <c r="G10" s="92">
        <v>15</v>
      </c>
      <c r="H10" s="92">
        <v>12</v>
      </c>
      <c r="I10" s="92">
        <v>22</v>
      </c>
      <c r="J10" s="92">
        <v>13</v>
      </c>
      <c r="K10" s="92">
        <v>25</v>
      </c>
      <c r="L10" s="92">
        <v>15</v>
      </c>
      <c r="M10" s="92">
        <v>10</v>
      </c>
      <c r="N10" s="92">
        <v>10</v>
      </c>
      <c r="O10" s="92">
        <v>17</v>
      </c>
      <c r="P10" s="92">
        <v>13</v>
      </c>
      <c r="Q10" s="92">
        <v>23</v>
      </c>
      <c r="R10" s="93">
        <v>13</v>
      </c>
      <c r="S10" s="326"/>
      <c r="T10" s="108"/>
      <c r="U10" s="108"/>
      <c r="V10" s="108"/>
      <c r="W10" s="108"/>
      <c r="X10" s="108"/>
      <c r="Y10" s="108"/>
    </row>
    <row r="11" spans="1:25" ht="11.25">
      <c r="A11" s="341"/>
      <c r="B11" s="321" t="s">
        <v>438</v>
      </c>
      <c r="C11" s="92"/>
      <c r="D11" s="92"/>
      <c r="E11" s="92"/>
      <c r="F11" s="92"/>
      <c r="G11" s="92"/>
      <c r="H11" s="92"/>
      <c r="I11" s="92">
        <v>0</v>
      </c>
      <c r="J11" s="92">
        <v>1</v>
      </c>
      <c r="K11" s="92">
        <v>1</v>
      </c>
      <c r="L11" s="92">
        <v>0</v>
      </c>
      <c r="M11" s="92">
        <v>0</v>
      </c>
      <c r="N11" s="92">
        <v>1</v>
      </c>
      <c r="O11" s="92">
        <v>2</v>
      </c>
      <c r="P11" s="92">
        <v>0</v>
      </c>
      <c r="Q11" s="92">
        <v>0</v>
      </c>
      <c r="R11" s="93">
        <v>1</v>
      </c>
      <c r="S11" s="326"/>
      <c r="T11" s="108"/>
      <c r="U11" s="108"/>
      <c r="V11" s="108"/>
      <c r="W11" s="108"/>
      <c r="X11" s="108"/>
      <c r="Y11" s="108"/>
    </row>
    <row r="12" spans="1:25" ht="11.25">
      <c r="A12" s="341"/>
      <c r="B12" s="321" t="s">
        <v>439</v>
      </c>
      <c r="C12" s="92">
        <v>44</v>
      </c>
      <c r="D12" s="92">
        <v>50</v>
      </c>
      <c r="E12" s="92">
        <v>41</v>
      </c>
      <c r="F12" s="92">
        <v>47</v>
      </c>
      <c r="G12" s="92">
        <v>33</v>
      </c>
      <c r="H12" s="92">
        <v>38</v>
      </c>
      <c r="I12" s="92">
        <v>42</v>
      </c>
      <c r="J12" s="92">
        <v>29</v>
      </c>
      <c r="K12" s="92">
        <v>30</v>
      </c>
      <c r="L12" s="92">
        <v>31</v>
      </c>
      <c r="M12" s="92">
        <v>48</v>
      </c>
      <c r="N12" s="92">
        <v>35</v>
      </c>
      <c r="O12" s="92">
        <v>40</v>
      </c>
      <c r="P12" s="92">
        <v>39</v>
      </c>
      <c r="Q12" s="92">
        <v>34</v>
      </c>
      <c r="R12" s="93">
        <v>41</v>
      </c>
      <c r="S12" s="326"/>
      <c r="T12" s="108"/>
      <c r="U12" s="108"/>
      <c r="V12" s="108"/>
      <c r="W12" s="108"/>
      <c r="X12" s="108"/>
      <c r="Y12" s="108"/>
    </row>
    <row r="13" spans="1:25" ht="11.25">
      <c r="A13" s="341"/>
      <c r="B13" s="321" t="s">
        <v>440</v>
      </c>
      <c r="C13" s="92">
        <v>490</v>
      </c>
      <c r="D13" s="92">
        <v>252</v>
      </c>
      <c r="E13" s="92">
        <v>245</v>
      </c>
      <c r="F13" s="92">
        <v>285</v>
      </c>
      <c r="G13" s="92">
        <v>263</v>
      </c>
      <c r="H13" s="92">
        <v>252</v>
      </c>
      <c r="I13" s="92">
        <v>131</v>
      </c>
      <c r="J13" s="92"/>
      <c r="K13" s="92"/>
      <c r="L13" s="92"/>
      <c r="M13" s="92"/>
      <c r="N13" s="92"/>
      <c r="O13" s="92">
        <v>0</v>
      </c>
      <c r="P13" s="92">
        <v>0</v>
      </c>
      <c r="Q13" s="92">
        <v>0</v>
      </c>
      <c r="R13" s="93">
        <v>0</v>
      </c>
      <c r="S13" s="326"/>
      <c r="T13" s="108"/>
      <c r="U13" s="108"/>
      <c r="V13" s="108"/>
      <c r="W13" s="108"/>
      <c r="X13" s="108"/>
      <c r="Y13" s="108"/>
    </row>
    <row r="14" spans="1:25" ht="11.25">
      <c r="A14" s="341"/>
      <c r="B14" s="321" t="s">
        <v>441</v>
      </c>
      <c r="C14" s="92"/>
      <c r="D14" s="92"/>
      <c r="E14" s="92"/>
      <c r="F14" s="92"/>
      <c r="G14" s="92"/>
      <c r="H14" s="92"/>
      <c r="I14" s="92"/>
      <c r="J14" s="92">
        <v>33</v>
      </c>
      <c r="K14" s="92">
        <v>19</v>
      </c>
      <c r="L14" s="92">
        <v>24</v>
      </c>
      <c r="M14" s="92">
        <v>3</v>
      </c>
      <c r="N14" s="92">
        <v>12</v>
      </c>
      <c r="O14" s="92">
        <v>11</v>
      </c>
      <c r="P14" s="92">
        <v>13</v>
      </c>
      <c r="Q14" s="92">
        <v>17</v>
      </c>
      <c r="R14" s="93">
        <v>2</v>
      </c>
      <c r="S14" s="326"/>
      <c r="T14" s="108"/>
      <c r="U14" s="108"/>
      <c r="V14" s="108"/>
      <c r="W14" s="108"/>
      <c r="X14" s="108"/>
      <c r="Y14" s="108"/>
    </row>
    <row r="15" spans="1:25" ht="11.25">
      <c r="A15" s="341"/>
      <c r="B15" s="321" t="s">
        <v>442</v>
      </c>
      <c r="C15" s="92"/>
      <c r="D15" s="92"/>
      <c r="E15" s="92"/>
      <c r="F15" s="92"/>
      <c r="G15" s="92"/>
      <c r="H15" s="92"/>
      <c r="I15" s="92"/>
      <c r="J15" s="92"/>
      <c r="K15" s="92">
        <v>1</v>
      </c>
      <c r="L15" s="92">
        <v>0</v>
      </c>
      <c r="M15" s="92"/>
      <c r="N15" s="92">
        <v>3</v>
      </c>
      <c r="O15" s="92">
        <v>1</v>
      </c>
      <c r="P15" s="92">
        <v>1</v>
      </c>
      <c r="Q15" s="92">
        <v>0</v>
      </c>
      <c r="R15" s="93">
        <v>0</v>
      </c>
      <c r="S15" s="326"/>
      <c r="T15" s="108"/>
      <c r="U15" s="108"/>
      <c r="V15" s="108"/>
      <c r="W15" s="108"/>
      <c r="X15" s="108"/>
      <c r="Y15" s="108"/>
    </row>
    <row r="16" spans="1:25" ht="11.25">
      <c r="A16" s="341"/>
      <c r="B16" s="321" t="s">
        <v>443</v>
      </c>
      <c r="C16" s="92"/>
      <c r="D16" s="92"/>
      <c r="E16" s="92"/>
      <c r="F16" s="92"/>
      <c r="G16" s="92"/>
      <c r="H16" s="92"/>
      <c r="I16" s="92">
        <v>1</v>
      </c>
      <c r="J16" s="92"/>
      <c r="K16" s="92"/>
      <c r="L16" s="92">
        <v>0</v>
      </c>
      <c r="M16" s="92"/>
      <c r="N16" s="92">
        <v>0</v>
      </c>
      <c r="O16" s="92">
        <v>1</v>
      </c>
      <c r="P16" s="92">
        <v>1</v>
      </c>
      <c r="Q16" s="92">
        <v>1</v>
      </c>
      <c r="R16" s="93">
        <v>0</v>
      </c>
      <c r="S16" s="326"/>
      <c r="T16" s="108"/>
      <c r="U16" s="108"/>
      <c r="V16" s="108"/>
      <c r="W16" s="108"/>
      <c r="X16" s="108"/>
      <c r="Y16" s="108"/>
    </row>
    <row r="17" spans="1:25" ht="11.25">
      <c r="A17" s="341"/>
      <c r="B17" s="321" t="s">
        <v>444</v>
      </c>
      <c r="C17" s="92">
        <v>10</v>
      </c>
      <c r="D17" s="92">
        <v>16</v>
      </c>
      <c r="E17" s="92">
        <v>12</v>
      </c>
      <c r="F17" s="92">
        <v>17</v>
      </c>
      <c r="G17" s="92">
        <v>18</v>
      </c>
      <c r="H17" s="92">
        <v>10</v>
      </c>
      <c r="I17" s="92">
        <v>11</v>
      </c>
      <c r="J17" s="92">
        <v>12</v>
      </c>
      <c r="K17" s="92">
        <v>9</v>
      </c>
      <c r="L17" s="92">
        <v>9</v>
      </c>
      <c r="M17" s="92">
        <v>13</v>
      </c>
      <c r="N17" s="92">
        <v>8</v>
      </c>
      <c r="O17" s="92">
        <v>13</v>
      </c>
      <c r="P17" s="92">
        <v>13</v>
      </c>
      <c r="Q17" s="92">
        <v>10</v>
      </c>
      <c r="R17" s="93">
        <v>15</v>
      </c>
      <c r="S17" s="326"/>
      <c r="T17" s="108"/>
      <c r="U17" s="108"/>
      <c r="V17" s="108"/>
      <c r="W17" s="108"/>
      <c r="X17" s="108"/>
      <c r="Y17" s="108"/>
    </row>
    <row r="18" spans="1:25" ht="11.25">
      <c r="A18" s="341"/>
      <c r="B18" s="321" t="s">
        <v>445</v>
      </c>
      <c r="C18" s="92">
        <v>4</v>
      </c>
      <c r="D18" s="92"/>
      <c r="E18" s="92">
        <v>2</v>
      </c>
      <c r="F18" s="92">
        <v>1</v>
      </c>
      <c r="G18" s="92">
        <v>2</v>
      </c>
      <c r="H18" s="92"/>
      <c r="I18" s="92"/>
      <c r="J18" s="92">
        <v>2</v>
      </c>
      <c r="K18" s="92"/>
      <c r="L18" s="92">
        <v>0</v>
      </c>
      <c r="M18" s="92">
        <v>1</v>
      </c>
      <c r="N18" s="92">
        <v>1</v>
      </c>
      <c r="O18" s="92">
        <v>1</v>
      </c>
      <c r="P18" s="92">
        <v>0</v>
      </c>
      <c r="Q18" s="92">
        <v>1</v>
      </c>
      <c r="R18" s="93">
        <v>2</v>
      </c>
      <c r="S18" s="326"/>
      <c r="T18" s="108"/>
      <c r="U18" s="108"/>
      <c r="V18" s="108"/>
      <c r="W18" s="108"/>
      <c r="X18" s="108"/>
      <c r="Y18" s="108"/>
    </row>
    <row r="19" spans="1:25" ht="11.25">
      <c r="A19" s="341"/>
      <c r="B19" s="321" t="s">
        <v>446</v>
      </c>
      <c r="C19" s="92">
        <v>91</v>
      </c>
      <c r="D19" s="92">
        <v>74</v>
      </c>
      <c r="E19" s="92">
        <v>67</v>
      </c>
      <c r="F19" s="92">
        <v>70</v>
      </c>
      <c r="G19" s="92">
        <v>76</v>
      </c>
      <c r="H19" s="92">
        <v>71</v>
      </c>
      <c r="I19" s="92">
        <v>43</v>
      </c>
      <c r="J19" s="92">
        <v>79</v>
      </c>
      <c r="K19" s="92">
        <v>101</v>
      </c>
      <c r="L19" s="92">
        <v>115</v>
      </c>
      <c r="M19" s="92">
        <v>89</v>
      </c>
      <c r="N19" s="92">
        <v>98</v>
      </c>
      <c r="O19" s="92">
        <v>97</v>
      </c>
      <c r="P19" s="92">
        <v>104</v>
      </c>
      <c r="Q19" s="92">
        <v>82</v>
      </c>
      <c r="R19" s="93">
        <v>146</v>
      </c>
      <c r="S19" s="326"/>
      <c r="T19" s="108"/>
      <c r="U19" s="108"/>
      <c r="V19" s="108"/>
      <c r="W19" s="108"/>
      <c r="X19" s="108"/>
      <c r="Y19" s="108"/>
    </row>
    <row r="20" spans="1:25" ht="11.25">
      <c r="A20" s="341"/>
      <c r="B20" s="321" t="s">
        <v>447</v>
      </c>
      <c r="C20" s="92">
        <v>8</v>
      </c>
      <c r="D20" s="92">
        <v>8</v>
      </c>
      <c r="E20" s="92">
        <v>8</v>
      </c>
      <c r="F20" s="92">
        <v>2</v>
      </c>
      <c r="G20" s="92">
        <v>6</v>
      </c>
      <c r="H20" s="92">
        <v>1</v>
      </c>
      <c r="I20" s="92">
        <v>1</v>
      </c>
      <c r="J20" s="92"/>
      <c r="K20" s="92"/>
      <c r="L20" s="92">
        <v>0</v>
      </c>
      <c r="M20" s="92">
        <v>0</v>
      </c>
      <c r="N20" s="92">
        <v>0</v>
      </c>
      <c r="O20" s="92">
        <v>0</v>
      </c>
      <c r="P20" s="92">
        <v>0</v>
      </c>
      <c r="Q20" s="92">
        <v>0</v>
      </c>
      <c r="R20" s="93"/>
      <c r="S20" s="326"/>
      <c r="T20" s="108"/>
      <c r="U20" s="108"/>
      <c r="V20" s="108"/>
      <c r="W20" s="108"/>
      <c r="X20" s="108"/>
      <c r="Y20" s="108"/>
    </row>
    <row r="21" spans="1:25" ht="11.25">
      <c r="A21" s="341"/>
      <c r="B21" s="321" t="s">
        <v>1</v>
      </c>
      <c r="C21" s="92">
        <v>382</v>
      </c>
      <c r="D21" s="92">
        <v>399</v>
      </c>
      <c r="E21" s="92">
        <v>502</v>
      </c>
      <c r="F21" s="92">
        <v>514</v>
      </c>
      <c r="G21" s="92">
        <v>542</v>
      </c>
      <c r="H21" s="92">
        <v>499</v>
      </c>
      <c r="I21" s="92">
        <v>615</v>
      </c>
      <c r="J21" s="92">
        <v>1003</v>
      </c>
      <c r="K21" s="92">
        <v>919</v>
      </c>
      <c r="L21" s="92">
        <v>1258</v>
      </c>
      <c r="M21" s="92">
        <v>1099</v>
      </c>
      <c r="N21" s="92">
        <v>1279</v>
      </c>
      <c r="O21" s="92">
        <v>1539</v>
      </c>
      <c r="P21" s="92">
        <v>1386</v>
      </c>
      <c r="Q21" s="92">
        <v>1250</v>
      </c>
      <c r="R21" s="93">
        <v>1102</v>
      </c>
      <c r="S21" s="326"/>
      <c r="T21" s="108"/>
      <c r="U21" s="108"/>
      <c r="V21" s="108"/>
      <c r="W21" s="108"/>
      <c r="X21" s="108"/>
      <c r="Y21" s="108"/>
    </row>
    <row r="22" spans="1:25" ht="11.25">
      <c r="A22" s="342" t="s">
        <v>448</v>
      </c>
      <c r="B22" s="343"/>
      <c r="C22" s="97">
        <v>1152</v>
      </c>
      <c r="D22" s="97">
        <v>894</v>
      </c>
      <c r="E22" s="97">
        <v>974</v>
      </c>
      <c r="F22" s="97">
        <v>1021</v>
      </c>
      <c r="G22" s="97">
        <v>1047</v>
      </c>
      <c r="H22" s="97">
        <v>988</v>
      </c>
      <c r="I22" s="97">
        <v>939</v>
      </c>
      <c r="J22" s="97">
        <v>1293</v>
      </c>
      <c r="K22" s="97">
        <v>1190</v>
      </c>
      <c r="L22" s="97">
        <v>1535</v>
      </c>
      <c r="M22" s="97">
        <v>1351</v>
      </c>
      <c r="N22" s="97">
        <v>1584</v>
      </c>
      <c r="O22" s="97">
        <v>1826</v>
      </c>
      <c r="P22" s="97">
        <v>1652</v>
      </c>
      <c r="Q22" s="97">
        <v>1507</v>
      </c>
      <c r="R22" s="98">
        <v>1437</v>
      </c>
      <c r="S22" s="326"/>
      <c r="T22" s="108"/>
      <c r="U22" s="108"/>
      <c r="V22" s="108"/>
      <c r="W22" s="108"/>
      <c r="X22" s="108"/>
      <c r="Y22" s="108"/>
    </row>
    <row r="23" spans="1:25" ht="11.25">
      <c r="A23" s="339" t="s">
        <v>449</v>
      </c>
      <c r="B23" s="340"/>
      <c r="C23" s="213"/>
      <c r="D23" s="213"/>
      <c r="E23" s="213"/>
      <c r="F23" s="213"/>
      <c r="G23" s="213"/>
      <c r="H23" s="213"/>
      <c r="I23" s="213"/>
      <c r="J23" s="213"/>
      <c r="K23" s="213"/>
      <c r="L23" s="213"/>
      <c r="M23" s="213"/>
      <c r="N23" s="213"/>
      <c r="O23" s="213"/>
      <c r="P23" s="213"/>
      <c r="Q23" s="213"/>
      <c r="R23" s="214"/>
      <c r="S23" s="326"/>
      <c r="T23" s="108"/>
      <c r="U23" s="108"/>
      <c r="V23" s="108"/>
      <c r="W23" s="108"/>
      <c r="X23" s="108"/>
      <c r="Y23" s="108"/>
    </row>
    <row r="24" spans="1:25" ht="11.25">
      <c r="A24" s="341"/>
      <c r="B24" s="321" t="s">
        <v>433</v>
      </c>
      <c r="C24" s="92"/>
      <c r="D24" s="92"/>
      <c r="E24" s="92"/>
      <c r="F24" s="92"/>
      <c r="G24" s="92"/>
      <c r="H24" s="92"/>
      <c r="I24" s="92">
        <v>55</v>
      </c>
      <c r="J24" s="92">
        <v>47</v>
      </c>
      <c r="K24" s="92">
        <v>70</v>
      </c>
      <c r="L24" s="92">
        <v>124</v>
      </c>
      <c r="M24" s="92">
        <v>115</v>
      </c>
      <c r="N24" s="92">
        <v>66</v>
      </c>
      <c r="O24" s="92">
        <v>72</v>
      </c>
      <c r="P24" s="92">
        <v>67</v>
      </c>
      <c r="Q24" s="92">
        <v>70</v>
      </c>
      <c r="R24" s="93">
        <v>73</v>
      </c>
      <c r="S24" s="326"/>
      <c r="T24" s="108"/>
      <c r="U24" s="108"/>
      <c r="V24" s="108"/>
      <c r="W24" s="108"/>
      <c r="X24" s="108"/>
      <c r="Y24" s="108"/>
    </row>
    <row r="25" spans="1:25" ht="11.25">
      <c r="A25" s="341"/>
      <c r="B25" s="321" t="s">
        <v>434</v>
      </c>
      <c r="C25" s="92">
        <v>18</v>
      </c>
      <c r="D25" s="92">
        <v>19</v>
      </c>
      <c r="E25" s="92">
        <v>7</v>
      </c>
      <c r="F25" s="92">
        <v>16</v>
      </c>
      <c r="G25" s="92">
        <v>20</v>
      </c>
      <c r="H25" s="92">
        <v>20</v>
      </c>
      <c r="I25" s="92">
        <v>13</v>
      </c>
      <c r="J25" s="92">
        <v>24</v>
      </c>
      <c r="K25" s="92">
        <v>41</v>
      </c>
      <c r="L25" s="92">
        <v>18</v>
      </c>
      <c r="M25" s="92">
        <v>27</v>
      </c>
      <c r="N25" s="92">
        <v>29</v>
      </c>
      <c r="O25" s="92">
        <v>22</v>
      </c>
      <c r="P25" s="92">
        <v>41</v>
      </c>
      <c r="Q25" s="92">
        <v>38</v>
      </c>
      <c r="R25" s="93">
        <v>74</v>
      </c>
      <c r="S25" s="326"/>
      <c r="T25" s="108"/>
      <c r="U25" s="108"/>
      <c r="V25" s="108"/>
      <c r="W25" s="108"/>
      <c r="X25" s="108"/>
      <c r="Y25" s="108"/>
    </row>
    <row r="26" spans="1:25" ht="11.25">
      <c r="A26" s="341"/>
      <c r="B26" s="321" t="s">
        <v>435</v>
      </c>
      <c r="C26" s="92">
        <v>497</v>
      </c>
      <c r="D26" s="92">
        <v>458</v>
      </c>
      <c r="E26" s="92">
        <v>459</v>
      </c>
      <c r="F26" s="92">
        <v>509</v>
      </c>
      <c r="G26" s="92">
        <v>510</v>
      </c>
      <c r="H26" s="92">
        <v>543</v>
      </c>
      <c r="I26" s="92">
        <v>477</v>
      </c>
      <c r="J26" s="92">
        <v>617</v>
      </c>
      <c r="K26" s="92">
        <v>630</v>
      </c>
      <c r="L26" s="92">
        <v>577</v>
      </c>
      <c r="M26" s="92">
        <v>467</v>
      </c>
      <c r="N26" s="92">
        <v>594</v>
      </c>
      <c r="O26" s="92">
        <v>552</v>
      </c>
      <c r="P26" s="92">
        <v>583</v>
      </c>
      <c r="Q26" s="92">
        <v>598</v>
      </c>
      <c r="R26" s="93">
        <v>610</v>
      </c>
      <c r="S26" s="326"/>
      <c r="T26" s="108"/>
      <c r="U26" s="108"/>
      <c r="V26" s="108"/>
      <c r="W26" s="108"/>
      <c r="X26" s="108"/>
      <c r="Y26" s="108"/>
    </row>
    <row r="27" spans="1:25" ht="11.25">
      <c r="A27" s="341"/>
      <c r="B27" s="321" t="s">
        <v>436</v>
      </c>
      <c r="C27" s="92">
        <v>131</v>
      </c>
      <c r="D27" s="92">
        <v>121</v>
      </c>
      <c r="E27" s="92">
        <v>119</v>
      </c>
      <c r="F27" s="92">
        <v>114</v>
      </c>
      <c r="G27" s="92">
        <v>106</v>
      </c>
      <c r="H27" s="92">
        <v>108</v>
      </c>
      <c r="I27" s="92">
        <v>91</v>
      </c>
      <c r="J27" s="92">
        <v>153</v>
      </c>
      <c r="K27" s="92">
        <v>148</v>
      </c>
      <c r="L27" s="92">
        <v>293</v>
      </c>
      <c r="M27" s="92">
        <v>175</v>
      </c>
      <c r="N27" s="92">
        <v>178</v>
      </c>
      <c r="O27" s="92">
        <v>163</v>
      </c>
      <c r="P27" s="92">
        <v>159</v>
      </c>
      <c r="Q27" s="92">
        <v>210</v>
      </c>
      <c r="R27" s="93">
        <v>220</v>
      </c>
      <c r="S27" s="326"/>
      <c r="T27" s="108"/>
      <c r="U27" s="108"/>
      <c r="V27" s="108"/>
      <c r="W27" s="108"/>
      <c r="X27" s="108"/>
      <c r="Y27" s="108"/>
    </row>
    <row r="28" spans="1:25" ht="11.25">
      <c r="A28" s="341"/>
      <c r="B28" s="321" t="s">
        <v>437</v>
      </c>
      <c r="C28" s="92">
        <v>30</v>
      </c>
      <c r="D28" s="92">
        <v>31</v>
      </c>
      <c r="E28" s="92">
        <v>27</v>
      </c>
      <c r="F28" s="92">
        <v>20</v>
      </c>
      <c r="G28" s="92">
        <v>33</v>
      </c>
      <c r="H28" s="92">
        <v>35</v>
      </c>
      <c r="I28" s="92">
        <v>23</v>
      </c>
      <c r="J28" s="92">
        <v>45</v>
      </c>
      <c r="K28" s="92">
        <v>66</v>
      </c>
      <c r="L28" s="92">
        <v>40</v>
      </c>
      <c r="M28" s="92">
        <v>28</v>
      </c>
      <c r="N28" s="92">
        <v>36</v>
      </c>
      <c r="O28" s="92">
        <v>40</v>
      </c>
      <c r="P28" s="92">
        <v>35</v>
      </c>
      <c r="Q28" s="92">
        <v>42</v>
      </c>
      <c r="R28" s="93">
        <v>47</v>
      </c>
      <c r="S28" s="326"/>
      <c r="T28" s="108"/>
      <c r="U28" s="108"/>
      <c r="V28" s="108"/>
      <c r="W28" s="108"/>
      <c r="X28" s="108"/>
      <c r="Y28" s="108"/>
    </row>
    <row r="29" spans="1:25" ht="11.25">
      <c r="A29" s="341"/>
      <c r="B29" s="321" t="s">
        <v>439</v>
      </c>
      <c r="C29" s="92">
        <v>126</v>
      </c>
      <c r="D29" s="92">
        <v>135</v>
      </c>
      <c r="E29" s="92">
        <v>130</v>
      </c>
      <c r="F29" s="92">
        <v>98</v>
      </c>
      <c r="G29" s="92">
        <v>148</v>
      </c>
      <c r="H29" s="92">
        <v>138</v>
      </c>
      <c r="I29" s="92">
        <v>128</v>
      </c>
      <c r="J29" s="92">
        <v>195</v>
      </c>
      <c r="K29" s="92">
        <v>182</v>
      </c>
      <c r="L29" s="92">
        <v>145</v>
      </c>
      <c r="M29" s="92">
        <v>145</v>
      </c>
      <c r="N29" s="92">
        <v>153</v>
      </c>
      <c r="O29" s="92">
        <v>158</v>
      </c>
      <c r="P29" s="92">
        <v>184</v>
      </c>
      <c r="Q29" s="92">
        <v>175</v>
      </c>
      <c r="R29" s="93">
        <v>223</v>
      </c>
      <c r="S29" s="326"/>
      <c r="T29" s="108"/>
      <c r="U29" s="108"/>
      <c r="V29" s="108"/>
      <c r="W29" s="108"/>
      <c r="X29" s="108"/>
      <c r="Y29" s="108"/>
    </row>
    <row r="30" spans="1:25" ht="11.25">
      <c r="A30" s="341"/>
      <c r="B30" s="321" t="s">
        <v>450</v>
      </c>
      <c r="C30" s="92">
        <v>47</v>
      </c>
      <c r="D30" s="92">
        <v>66</v>
      </c>
      <c r="E30" s="92">
        <v>57</v>
      </c>
      <c r="F30" s="92">
        <v>60</v>
      </c>
      <c r="G30" s="92">
        <v>43</v>
      </c>
      <c r="H30" s="92">
        <v>34</v>
      </c>
      <c r="I30" s="92">
        <v>36</v>
      </c>
      <c r="J30" s="92">
        <v>72</v>
      </c>
      <c r="K30" s="92">
        <v>64</v>
      </c>
      <c r="L30" s="92">
        <v>90</v>
      </c>
      <c r="M30" s="92">
        <v>77</v>
      </c>
      <c r="N30" s="92">
        <v>78</v>
      </c>
      <c r="O30" s="92">
        <v>63</v>
      </c>
      <c r="P30" s="92">
        <v>68</v>
      </c>
      <c r="Q30" s="92">
        <v>71</v>
      </c>
      <c r="R30" s="93">
        <v>91</v>
      </c>
      <c r="S30" s="326"/>
      <c r="T30" s="108"/>
      <c r="U30" s="108"/>
      <c r="V30" s="108"/>
      <c r="W30" s="108"/>
      <c r="X30" s="108"/>
      <c r="Y30" s="108"/>
    </row>
    <row r="31" spans="1:25" ht="11.25">
      <c r="A31" s="341"/>
      <c r="B31" s="321" t="s">
        <v>451</v>
      </c>
      <c r="C31" s="92">
        <v>10</v>
      </c>
      <c r="D31" s="92">
        <v>6</v>
      </c>
      <c r="E31" s="92">
        <v>4</v>
      </c>
      <c r="F31" s="92">
        <v>7</v>
      </c>
      <c r="G31" s="92">
        <v>1</v>
      </c>
      <c r="H31" s="92">
        <v>4</v>
      </c>
      <c r="I31" s="92">
        <v>1</v>
      </c>
      <c r="J31" s="92">
        <v>8</v>
      </c>
      <c r="K31" s="92">
        <v>12</v>
      </c>
      <c r="L31" s="92">
        <v>7</v>
      </c>
      <c r="M31" s="92">
        <v>5</v>
      </c>
      <c r="N31" s="92">
        <v>11</v>
      </c>
      <c r="O31" s="92">
        <v>8</v>
      </c>
      <c r="P31" s="92">
        <v>7</v>
      </c>
      <c r="Q31" s="92">
        <v>11</v>
      </c>
      <c r="R31" s="93">
        <v>10</v>
      </c>
      <c r="S31" s="326"/>
      <c r="T31" s="108"/>
      <c r="U31" s="108"/>
      <c r="V31" s="108"/>
      <c r="W31" s="108"/>
      <c r="X31" s="108"/>
      <c r="Y31" s="108"/>
    </row>
    <row r="32" spans="1:25" ht="11.25">
      <c r="A32" s="341"/>
      <c r="B32" s="321" t="s">
        <v>452</v>
      </c>
      <c r="C32" s="92">
        <v>1831</v>
      </c>
      <c r="D32" s="92">
        <v>1664</v>
      </c>
      <c r="E32" s="92">
        <v>1710</v>
      </c>
      <c r="F32" s="92">
        <v>1759</v>
      </c>
      <c r="G32" s="92">
        <v>1805</v>
      </c>
      <c r="H32" s="92">
        <v>1845</v>
      </c>
      <c r="I32" s="92">
        <v>1639</v>
      </c>
      <c r="J32" s="92"/>
      <c r="K32" s="92"/>
      <c r="L32" s="92"/>
      <c r="M32" s="92"/>
      <c r="N32" s="92"/>
      <c r="O32" s="92"/>
      <c r="P32" s="92"/>
      <c r="Q32" s="92"/>
      <c r="R32" s="93"/>
      <c r="S32" s="326"/>
      <c r="T32" s="108"/>
      <c r="U32" s="108"/>
      <c r="V32" s="108"/>
      <c r="W32" s="108"/>
      <c r="X32" s="108"/>
      <c r="Y32" s="108"/>
    </row>
    <row r="33" spans="1:25" ht="11.25">
      <c r="A33" s="341"/>
      <c r="B33" s="321" t="s">
        <v>444</v>
      </c>
      <c r="C33" s="92">
        <v>89</v>
      </c>
      <c r="D33" s="92">
        <v>97</v>
      </c>
      <c r="E33" s="92">
        <v>135</v>
      </c>
      <c r="F33" s="92">
        <v>155</v>
      </c>
      <c r="G33" s="92">
        <v>139</v>
      </c>
      <c r="H33" s="92">
        <v>150</v>
      </c>
      <c r="I33" s="92">
        <v>92</v>
      </c>
      <c r="J33" s="92">
        <v>120</v>
      </c>
      <c r="K33" s="92">
        <v>142</v>
      </c>
      <c r="L33" s="92">
        <v>105</v>
      </c>
      <c r="M33" s="92">
        <v>89</v>
      </c>
      <c r="N33" s="92">
        <v>122</v>
      </c>
      <c r="O33" s="92">
        <v>121</v>
      </c>
      <c r="P33" s="92">
        <v>110</v>
      </c>
      <c r="Q33" s="92">
        <v>116</v>
      </c>
      <c r="R33" s="93">
        <v>144</v>
      </c>
      <c r="S33" s="326"/>
      <c r="T33" s="108"/>
      <c r="U33" s="108"/>
      <c r="V33" s="108"/>
      <c r="W33" s="108"/>
      <c r="X33" s="108"/>
      <c r="Y33" s="108"/>
    </row>
    <row r="34" spans="1:25" ht="11.25">
      <c r="A34" s="341"/>
      <c r="B34" s="321" t="s">
        <v>446</v>
      </c>
      <c r="C34" s="92">
        <v>92</v>
      </c>
      <c r="D34" s="92">
        <v>104</v>
      </c>
      <c r="E34" s="92">
        <v>129</v>
      </c>
      <c r="F34" s="92">
        <v>145</v>
      </c>
      <c r="G34" s="92">
        <v>144</v>
      </c>
      <c r="H34" s="92">
        <v>186</v>
      </c>
      <c r="I34" s="92">
        <v>117</v>
      </c>
      <c r="J34" s="92">
        <v>195</v>
      </c>
      <c r="K34" s="92">
        <v>223</v>
      </c>
      <c r="L34" s="92">
        <v>193</v>
      </c>
      <c r="M34" s="92">
        <v>157</v>
      </c>
      <c r="N34" s="92">
        <v>211</v>
      </c>
      <c r="O34" s="92">
        <v>222</v>
      </c>
      <c r="P34" s="92">
        <v>210</v>
      </c>
      <c r="Q34" s="92">
        <v>236</v>
      </c>
      <c r="R34" s="93">
        <v>269</v>
      </c>
      <c r="S34" s="326"/>
      <c r="T34" s="108"/>
      <c r="U34" s="108"/>
      <c r="V34" s="108"/>
      <c r="W34" s="108"/>
      <c r="X34" s="108"/>
      <c r="Y34" s="108"/>
    </row>
    <row r="35" spans="1:25" ht="11.25">
      <c r="A35" s="341"/>
      <c r="B35" s="321" t="s">
        <v>453</v>
      </c>
      <c r="C35" s="92">
        <v>48</v>
      </c>
      <c r="D35" s="92">
        <v>45</v>
      </c>
      <c r="E35" s="92">
        <v>55</v>
      </c>
      <c r="F35" s="92">
        <v>41</v>
      </c>
      <c r="G35" s="92">
        <v>72</v>
      </c>
      <c r="H35" s="92">
        <v>59</v>
      </c>
      <c r="I35" s="92">
        <v>148</v>
      </c>
      <c r="J35" s="92">
        <v>140</v>
      </c>
      <c r="K35" s="92">
        <v>136</v>
      </c>
      <c r="L35" s="92">
        <v>487</v>
      </c>
      <c r="M35" s="92">
        <v>419</v>
      </c>
      <c r="N35" s="92">
        <v>130</v>
      </c>
      <c r="O35" s="92">
        <v>117</v>
      </c>
      <c r="P35" s="92">
        <v>105</v>
      </c>
      <c r="Q35" s="92">
        <v>119</v>
      </c>
      <c r="R35" s="93">
        <v>27</v>
      </c>
      <c r="S35" s="326"/>
      <c r="T35" s="108"/>
      <c r="U35" s="108"/>
      <c r="V35" s="108"/>
      <c r="W35" s="108"/>
      <c r="X35" s="108"/>
      <c r="Y35" s="108"/>
    </row>
    <row r="36" spans="1:25" ht="11.25">
      <c r="A36" s="341"/>
      <c r="B36" s="321" t="s">
        <v>1</v>
      </c>
      <c r="C36" s="92">
        <v>615</v>
      </c>
      <c r="D36" s="92">
        <v>575</v>
      </c>
      <c r="E36" s="92">
        <v>585</v>
      </c>
      <c r="F36" s="92">
        <v>619</v>
      </c>
      <c r="G36" s="92">
        <v>667</v>
      </c>
      <c r="H36" s="92">
        <v>697</v>
      </c>
      <c r="I36" s="92">
        <v>728</v>
      </c>
      <c r="J36" s="92">
        <v>2980</v>
      </c>
      <c r="K36" s="92">
        <v>3121</v>
      </c>
      <c r="L36" s="92">
        <v>3872</v>
      </c>
      <c r="M36" s="92">
        <v>3611</v>
      </c>
      <c r="N36" s="92">
        <v>3281</v>
      </c>
      <c r="O36" s="92">
        <v>3673</v>
      </c>
      <c r="P36" s="92">
        <v>3504</v>
      </c>
      <c r="Q36" s="92">
        <v>3876</v>
      </c>
      <c r="R36" s="93">
        <v>3777</v>
      </c>
      <c r="S36" s="326"/>
      <c r="T36" s="108"/>
      <c r="U36" s="108"/>
      <c r="V36" s="108"/>
      <c r="W36" s="108"/>
      <c r="X36" s="108"/>
      <c r="Y36" s="108"/>
    </row>
    <row r="37" spans="1:25" ht="11.25">
      <c r="A37" s="323" t="s">
        <v>454</v>
      </c>
      <c r="B37" s="344"/>
      <c r="C37" s="97">
        <v>3534</v>
      </c>
      <c r="D37" s="97">
        <v>3321</v>
      </c>
      <c r="E37" s="97">
        <v>3417</v>
      </c>
      <c r="F37" s="97">
        <v>3543</v>
      </c>
      <c r="G37" s="97">
        <v>3688</v>
      </c>
      <c r="H37" s="97">
        <v>3819</v>
      </c>
      <c r="I37" s="97">
        <v>3548</v>
      </c>
      <c r="J37" s="97">
        <v>4596</v>
      </c>
      <c r="K37" s="97">
        <v>4835</v>
      </c>
      <c r="L37" s="97">
        <v>5951</v>
      </c>
      <c r="M37" s="97">
        <v>5315</v>
      </c>
      <c r="N37" s="97">
        <v>5414</v>
      </c>
      <c r="O37" s="97">
        <v>5977</v>
      </c>
      <c r="P37" s="97">
        <v>5767</v>
      </c>
      <c r="Q37" s="97">
        <v>6428</v>
      </c>
      <c r="R37" s="98">
        <v>6982</v>
      </c>
      <c r="S37" s="326"/>
      <c r="T37" s="108"/>
      <c r="U37" s="108"/>
      <c r="V37" s="108"/>
      <c r="W37" s="108"/>
      <c r="X37" s="108"/>
      <c r="Y37" s="108"/>
    </row>
    <row r="38" spans="1:25" ht="11.25">
      <c r="A38" s="323" t="s">
        <v>455</v>
      </c>
      <c r="B38" s="344"/>
      <c r="C38" s="97">
        <v>317</v>
      </c>
      <c r="D38" s="97">
        <v>260</v>
      </c>
      <c r="E38" s="97">
        <v>620</v>
      </c>
      <c r="F38" s="97">
        <v>644</v>
      </c>
      <c r="G38" s="97">
        <v>710</v>
      </c>
      <c r="H38" s="97">
        <v>697</v>
      </c>
      <c r="I38" s="97">
        <v>713</v>
      </c>
      <c r="J38" s="97">
        <v>753</v>
      </c>
      <c r="K38" s="97">
        <v>817</v>
      </c>
      <c r="L38" s="97">
        <v>755</v>
      </c>
      <c r="M38" s="97">
        <v>771</v>
      </c>
      <c r="N38" s="97">
        <v>738</v>
      </c>
      <c r="O38" s="97">
        <v>865</v>
      </c>
      <c r="P38" s="97">
        <v>737</v>
      </c>
      <c r="Q38" s="97">
        <v>836</v>
      </c>
      <c r="R38" s="98">
        <v>879</v>
      </c>
      <c r="S38" s="326"/>
      <c r="T38" s="108"/>
      <c r="U38" s="108"/>
      <c r="V38" s="108"/>
      <c r="W38" s="108"/>
      <c r="X38" s="108"/>
      <c r="Y38" s="108"/>
    </row>
    <row r="39" spans="1:25" ht="11.25">
      <c r="A39" s="345" t="s">
        <v>456</v>
      </c>
      <c r="B39" s="346"/>
      <c r="C39" s="169">
        <v>5003</v>
      </c>
      <c r="D39" s="169">
        <v>4475</v>
      </c>
      <c r="E39" s="169">
        <v>5011</v>
      </c>
      <c r="F39" s="169">
        <v>5208</v>
      </c>
      <c r="G39" s="169">
        <v>5445</v>
      </c>
      <c r="H39" s="169">
        <v>5504</v>
      </c>
      <c r="I39" s="169">
        <v>5200</v>
      </c>
      <c r="J39" s="169">
        <v>6642</v>
      </c>
      <c r="K39" s="169">
        <v>6842</v>
      </c>
      <c r="L39" s="169">
        <v>8241</v>
      </c>
      <c r="M39" s="169">
        <v>7437</v>
      </c>
      <c r="N39" s="169">
        <v>7736</v>
      </c>
      <c r="O39" s="169">
        <v>8668</v>
      </c>
      <c r="P39" s="169">
        <v>8156</v>
      </c>
      <c r="Q39" s="169">
        <v>8771</v>
      </c>
      <c r="R39" s="170">
        <v>8573</v>
      </c>
      <c r="S39" s="326"/>
      <c r="T39" s="108"/>
      <c r="U39" s="108"/>
      <c r="V39" s="108"/>
      <c r="W39" s="108"/>
      <c r="X39" s="108"/>
      <c r="Y39" s="108"/>
    </row>
    <row r="40" spans="1:25" ht="11.25">
      <c r="A40" s="347"/>
      <c r="B40" s="347"/>
      <c r="C40" s="348"/>
      <c r="D40" s="348"/>
      <c r="E40" s="348"/>
      <c r="F40" s="348"/>
      <c r="G40" s="348"/>
      <c r="H40" s="348"/>
      <c r="I40" s="348"/>
      <c r="J40" s="348"/>
      <c r="K40" s="348"/>
      <c r="L40" s="348"/>
      <c r="M40" s="348"/>
      <c r="N40" s="348"/>
      <c r="O40" s="348"/>
      <c r="P40" s="348"/>
      <c r="Q40" s="348"/>
      <c r="R40" s="348"/>
      <c r="S40" s="326"/>
      <c r="T40" s="108"/>
      <c r="U40" s="108"/>
      <c r="V40" s="108"/>
      <c r="W40" s="108"/>
      <c r="X40" s="108"/>
      <c r="Y40" s="108"/>
    </row>
    <row r="41" spans="1:25" ht="11.25">
      <c r="A41" s="347"/>
      <c r="B41" s="347"/>
      <c r="C41" s="348"/>
      <c r="D41" s="348"/>
      <c r="E41" s="348"/>
      <c r="F41" s="348"/>
      <c r="G41" s="348"/>
      <c r="H41" s="348"/>
      <c r="I41" s="348"/>
      <c r="J41" s="348"/>
      <c r="K41" s="348"/>
      <c r="L41" s="348"/>
      <c r="M41" s="348"/>
      <c r="N41" s="348"/>
      <c r="O41" s="348"/>
      <c r="P41" s="348"/>
      <c r="Q41" s="348"/>
      <c r="R41" s="348"/>
      <c r="S41" s="326"/>
      <c r="T41" s="108"/>
      <c r="U41" s="108"/>
      <c r="V41" s="108"/>
      <c r="W41" s="108"/>
      <c r="X41" s="108"/>
      <c r="Y41" s="108"/>
    </row>
    <row r="42" spans="1:25" ht="11.25">
      <c r="A42" s="16" t="s">
        <v>457</v>
      </c>
      <c r="B42" s="16"/>
      <c r="C42" s="348"/>
      <c r="D42" s="348"/>
      <c r="E42" s="348"/>
      <c r="F42" s="348"/>
      <c r="G42" s="348"/>
      <c r="H42" s="348"/>
      <c r="I42" s="348"/>
      <c r="J42" s="348"/>
      <c r="K42" s="348"/>
      <c r="L42" s="348"/>
      <c r="M42" s="348"/>
      <c r="N42" s="348"/>
      <c r="O42" s="348"/>
      <c r="P42" s="348"/>
      <c r="Q42" s="348"/>
      <c r="R42" s="110" t="s">
        <v>47</v>
      </c>
      <c r="S42" s="326"/>
      <c r="T42" s="108"/>
      <c r="U42" s="108"/>
      <c r="V42" s="108"/>
      <c r="W42" s="108"/>
      <c r="X42" s="108"/>
      <c r="Y42" s="108"/>
    </row>
    <row r="43" spans="3:25" ht="11.25">
      <c r="C43" s="111">
        <v>2003</v>
      </c>
      <c r="D43" s="84">
        <v>2004</v>
      </c>
      <c r="E43" s="84">
        <v>2005</v>
      </c>
      <c r="F43" s="84">
        <v>2006</v>
      </c>
      <c r="G43" s="84">
        <v>2007</v>
      </c>
      <c r="H43" s="84">
        <v>2008</v>
      </c>
      <c r="I43" s="84">
        <v>2009</v>
      </c>
      <c r="J43" s="84">
        <v>2010</v>
      </c>
      <c r="K43" s="84">
        <v>2011</v>
      </c>
      <c r="L43" s="84">
        <v>2012</v>
      </c>
      <c r="M43" s="84">
        <v>2013</v>
      </c>
      <c r="N43" s="84">
        <v>2014</v>
      </c>
      <c r="O43" s="84">
        <v>2015</v>
      </c>
      <c r="P43" s="84">
        <v>2016</v>
      </c>
      <c r="Q43" s="84">
        <v>2017</v>
      </c>
      <c r="R43" s="85">
        <v>2018</v>
      </c>
      <c r="S43" s="326"/>
      <c r="T43" s="108"/>
      <c r="U43" s="108"/>
      <c r="V43" s="108"/>
      <c r="W43" s="108"/>
      <c r="X43" s="108"/>
      <c r="Y43" s="108"/>
    </row>
    <row r="44" spans="1:25" ht="11.25">
      <c r="A44" s="349" t="s">
        <v>458</v>
      </c>
      <c r="B44" s="350"/>
      <c r="C44" s="88">
        <v>4792</v>
      </c>
      <c r="D44" s="88">
        <v>1970</v>
      </c>
      <c r="E44" s="88">
        <v>2875</v>
      </c>
      <c r="F44" s="88">
        <v>2228</v>
      </c>
      <c r="G44" s="88">
        <v>2109</v>
      </c>
      <c r="H44" s="88">
        <v>2210</v>
      </c>
      <c r="I44" s="88">
        <v>2289</v>
      </c>
      <c r="J44" s="88">
        <v>3372</v>
      </c>
      <c r="K44" s="88">
        <v>3015</v>
      </c>
      <c r="L44" s="88">
        <v>5379</v>
      </c>
      <c r="M44" s="88">
        <v>9781</v>
      </c>
      <c r="N44" s="88">
        <v>11435</v>
      </c>
      <c r="O44" s="88">
        <v>12095</v>
      </c>
      <c r="P44" s="88">
        <v>6354</v>
      </c>
      <c r="Q44" s="88">
        <v>4986</v>
      </c>
      <c r="R44" s="89">
        <v>4649</v>
      </c>
      <c r="S44" s="326"/>
      <c r="T44" s="108"/>
      <c r="U44" s="108"/>
      <c r="V44" s="108"/>
      <c r="W44" s="108"/>
      <c r="X44" s="108"/>
      <c r="Y44" s="108"/>
    </row>
    <row r="45" spans="1:25" ht="11.25">
      <c r="A45" s="351" t="s">
        <v>459</v>
      </c>
      <c r="B45" s="321"/>
      <c r="C45" s="92">
        <v>332</v>
      </c>
      <c r="D45" s="92">
        <v>340</v>
      </c>
      <c r="E45" s="92">
        <v>519</v>
      </c>
      <c r="F45" s="92">
        <v>398</v>
      </c>
      <c r="G45" s="92">
        <v>426</v>
      </c>
      <c r="H45" s="92">
        <v>403</v>
      </c>
      <c r="I45" s="92">
        <v>292</v>
      </c>
      <c r="J45" s="92">
        <v>249</v>
      </c>
      <c r="K45" s="92">
        <v>242</v>
      </c>
      <c r="L45" s="92">
        <v>262</v>
      </c>
      <c r="M45" s="92">
        <v>217</v>
      </c>
      <c r="N45" s="92">
        <v>232</v>
      </c>
      <c r="O45" s="92">
        <v>213</v>
      </c>
      <c r="P45" s="92">
        <v>166</v>
      </c>
      <c r="Q45" s="92">
        <v>152</v>
      </c>
      <c r="R45" s="93">
        <v>225</v>
      </c>
      <c r="S45" s="326"/>
      <c r="T45" s="108"/>
      <c r="U45" s="108"/>
      <c r="V45" s="108"/>
      <c r="W45" s="108"/>
      <c r="X45" s="108"/>
      <c r="Y45" s="108"/>
    </row>
    <row r="46" spans="1:25" ht="11.25">
      <c r="A46" s="351" t="s">
        <v>460</v>
      </c>
      <c r="B46" s="321"/>
      <c r="C46" s="92">
        <v>10318</v>
      </c>
      <c r="D46" s="92">
        <v>9802</v>
      </c>
      <c r="E46" s="92">
        <v>10504</v>
      </c>
      <c r="F46" s="92">
        <v>11019</v>
      </c>
      <c r="G46" s="92">
        <v>11359</v>
      </c>
      <c r="H46" s="92">
        <v>11012</v>
      </c>
      <c r="I46" s="92">
        <v>10359</v>
      </c>
      <c r="J46" s="92">
        <v>4225</v>
      </c>
      <c r="K46" s="92">
        <v>4699</v>
      </c>
      <c r="L46" s="92">
        <v>3986</v>
      </c>
      <c r="M46" s="92">
        <v>3872</v>
      </c>
      <c r="N46" s="92">
        <v>4155</v>
      </c>
      <c r="O46" s="92">
        <v>4481</v>
      </c>
      <c r="P46" s="92">
        <v>3910</v>
      </c>
      <c r="Q46" s="92">
        <v>4484</v>
      </c>
      <c r="R46" s="93">
        <v>5573</v>
      </c>
      <c r="S46" s="326"/>
      <c r="T46" s="108"/>
      <c r="U46" s="108"/>
      <c r="V46" s="108"/>
      <c r="W46" s="108"/>
      <c r="X46" s="108"/>
      <c r="Y46" s="108"/>
    </row>
    <row r="47" spans="1:25" ht="11.25">
      <c r="A47" s="351" t="s">
        <v>461</v>
      </c>
      <c r="B47" s="321"/>
      <c r="C47" s="92"/>
      <c r="D47" s="92"/>
      <c r="E47" s="92"/>
      <c r="F47" s="92"/>
      <c r="G47" s="92"/>
      <c r="H47" s="92"/>
      <c r="I47" s="92">
        <v>411</v>
      </c>
      <c r="J47" s="92">
        <v>9442</v>
      </c>
      <c r="K47" s="92">
        <v>8980</v>
      </c>
      <c r="L47" s="92">
        <v>9511</v>
      </c>
      <c r="M47" s="92">
        <v>9562</v>
      </c>
      <c r="N47" s="92">
        <v>9782</v>
      </c>
      <c r="O47" s="92">
        <v>12989</v>
      </c>
      <c r="P47" s="92">
        <v>11959</v>
      </c>
      <c r="Q47" s="92">
        <v>12038</v>
      </c>
      <c r="R47" s="93">
        <v>14234</v>
      </c>
      <c r="S47" s="326"/>
      <c r="T47" s="108"/>
      <c r="U47" s="108"/>
      <c r="V47" s="108"/>
      <c r="W47" s="108"/>
      <c r="X47" s="108"/>
      <c r="Y47" s="108"/>
    </row>
    <row r="48" spans="1:25" ht="11.25">
      <c r="A48" s="323" t="s">
        <v>15</v>
      </c>
      <c r="B48" s="344"/>
      <c r="C48" s="97">
        <v>15442</v>
      </c>
      <c r="D48" s="97">
        <v>12112</v>
      </c>
      <c r="E48" s="97">
        <v>13898</v>
      </c>
      <c r="F48" s="97">
        <v>13645</v>
      </c>
      <c r="G48" s="97">
        <v>13894</v>
      </c>
      <c r="H48" s="97">
        <v>13625</v>
      </c>
      <c r="I48" s="97">
        <v>13351</v>
      </c>
      <c r="J48" s="97">
        <v>17288</v>
      </c>
      <c r="K48" s="97">
        <v>16936</v>
      </c>
      <c r="L48" s="97">
        <v>19138</v>
      </c>
      <c r="M48" s="97">
        <v>23432</v>
      </c>
      <c r="N48" s="97">
        <v>25604</v>
      </c>
      <c r="O48" s="97">
        <v>29778</v>
      </c>
      <c r="P48" s="97">
        <v>22389</v>
      </c>
      <c r="Q48" s="97">
        <v>21660</v>
      </c>
      <c r="R48" s="98">
        <v>24681</v>
      </c>
      <c r="S48" s="326"/>
      <c r="T48" s="108"/>
      <c r="U48" s="108"/>
      <c r="V48" s="108"/>
      <c r="W48" s="108"/>
      <c r="X48" s="108"/>
      <c r="Y48" s="108"/>
    </row>
    <row r="49" spans="1:25" ht="11.25">
      <c r="A49" s="341"/>
      <c r="B49" s="352" t="s">
        <v>462</v>
      </c>
      <c r="C49" s="92">
        <v>517</v>
      </c>
      <c r="D49" s="92">
        <v>458</v>
      </c>
      <c r="E49" s="92">
        <v>576</v>
      </c>
      <c r="F49" s="92">
        <v>556</v>
      </c>
      <c r="G49" s="92">
        <v>571</v>
      </c>
      <c r="H49" s="92">
        <v>576</v>
      </c>
      <c r="I49" s="92">
        <v>645</v>
      </c>
      <c r="J49" s="92">
        <v>674</v>
      </c>
      <c r="K49" s="92">
        <v>676</v>
      </c>
      <c r="L49" s="92">
        <v>611</v>
      </c>
      <c r="M49" s="92">
        <v>621</v>
      </c>
      <c r="N49" s="92">
        <v>598</v>
      </c>
      <c r="O49" s="92">
        <v>739</v>
      </c>
      <c r="P49" s="92">
        <v>736</v>
      </c>
      <c r="Q49" s="92">
        <v>888</v>
      </c>
      <c r="R49" s="93">
        <v>1133</v>
      </c>
      <c r="S49" s="326"/>
      <c r="T49" s="108"/>
      <c r="U49" s="108"/>
      <c r="V49" s="108"/>
      <c r="W49" s="108"/>
      <c r="X49" s="108"/>
      <c r="Y49" s="108"/>
    </row>
    <row r="50" spans="1:25" ht="11.25">
      <c r="A50" s="341"/>
      <c r="B50" s="352" t="s">
        <v>463</v>
      </c>
      <c r="C50" s="92">
        <v>61</v>
      </c>
      <c r="D50" s="92">
        <v>67</v>
      </c>
      <c r="E50" s="92">
        <v>126</v>
      </c>
      <c r="F50" s="92">
        <v>96</v>
      </c>
      <c r="G50" s="92">
        <v>113</v>
      </c>
      <c r="H50" s="92">
        <v>117</v>
      </c>
      <c r="I50" s="92">
        <v>63</v>
      </c>
      <c r="J50" s="92">
        <v>51</v>
      </c>
      <c r="K50" s="92">
        <v>44</v>
      </c>
      <c r="L50" s="92">
        <v>136</v>
      </c>
      <c r="M50" s="92">
        <v>155</v>
      </c>
      <c r="N50" s="92">
        <v>98</v>
      </c>
      <c r="O50" s="92">
        <v>96</v>
      </c>
      <c r="P50" s="92">
        <v>82</v>
      </c>
      <c r="Q50" s="92">
        <v>48</v>
      </c>
      <c r="R50" s="93">
        <v>68</v>
      </c>
      <c r="S50" s="326"/>
      <c r="T50" s="108"/>
      <c r="U50" s="108"/>
      <c r="V50" s="108"/>
      <c r="W50" s="108"/>
      <c r="X50" s="108"/>
      <c r="Y50" s="108"/>
    </row>
    <row r="51" spans="1:25" ht="11.25">
      <c r="A51" s="353"/>
      <c r="B51" s="354" t="s">
        <v>464</v>
      </c>
      <c r="C51" s="119">
        <v>157</v>
      </c>
      <c r="D51" s="119">
        <v>110</v>
      </c>
      <c r="E51" s="119">
        <v>127</v>
      </c>
      <c r="F51" s="119">
        <v>141</v>
      </c>
      <c r="G51" s="119">
        <v>140</v>
      </c>
      <c r="H51" s="119">
        <v>159</v>
      </c>
      <c r="I51" s="119">
        <v>121</v>
      </c>
      <c r="J51" s="119">
        <v>164</v>
      </c>
      <c r="K51" s="119">
        <v>182</v>
      </c>
      <c r="L51" s="119">
        <v>209</v>
      </c>
      <c r="M51" s="119">
        <v>160</v>
      </c>
      <c r="N51" s="119">
        <v>178</v>
      </c>
      <c r="O51" s="119">
        <v>166</v>
      </c>
      <c r="P51" s="119">
        <v>156</v>
      </c>
      <c r="Q51" s="119">
        <v>217</v>
      </c>
      <c r="R51" s="355">
        <v>225</v>
      </c>
      <c r="S51" s="326"/>
      <c r="T51" s="108"/>
      <c r="U51" s="108"/>
      <c r="V51" s="108"/>
      <c r="W51" s="108"/>
      <c r="X51" s="108"/>
      <c r="Y51" s="108"/>
    </row>
    <row r="52" spans="1:25" ht="11.25">
      <c r="A52" s="356"/>
      <c r="B52" s="356"/>
      <c r="C52" s="92"/>
      <c r="D52" s="92"/>
      <c r="E52" s="92"/>
      <c r="F52" s="92"/>
      <c r="G52" s="92"/>
      <c r="H52" s="92"/>
      <c r="I52" s="92"/>
      <c r="J52" s="92"/>
      <c r="K52" s="92"/>
      <c r="L52" s="92"/>
      <c r="M52" s="92"/>
      <c r="N52" s="92"/>
      <c r="O52" s="92"/>
      <c r="P52" s="92"/>
      <c r="Q52" s="92"/>
      <c r="R52" s="92"/>
      <c r="S52" s="326"/>
      <c r="T52" s="108"/>
      <c r="U52" s="108"/>
      <c r="V52" s="108"/>
      <c r="W52" s="108"/>
      <c r="X52" s="108"/>
      <c r="Y52" s="108"/>
    </row>
    <row r="53" spans="1:25" ht="11.25">
      <c r="A53" s="356"/>
      <c r="B53" s="356"/>
      <c r="C53" s="92"/>
      <c r="D53" s="92"/>
      <c r="E53" s="92"/>
      <c r="F53" s="92"/>
      <c r="G53" s="92"/>
      <c r="H53" s="92"/>
      <c r="I53" s="92"/>
      <c r="J53" s="92"/>
      <c r="K53" s="92"/>
      <c r="L53" s="92"/>
      <c r="M53" s="92"/>
      <c r="N53" s="92"/>
      <c r="O53" s="92"/>
      <c r="P53" s="92"/>
      <c r="Q53" s="92"/>
      <c r="R53" s="92"/>
      <c r="S53" s="326"/>
      <c r="T53" s="108"/>
      <c r="U53" s="108"/>
      <c r="V53" s="108"/>
      <c r="W53" s="108"/>
      <c r="X53" s="108"/>
      <c r="Y53" s="108"/>
    </row>
    <row r="54" spans="1:25" ht="11.25">
      <c r="A54" s="16" t="s">
        <v>465</v>
      </c>
      <c r="B54" s="16"/>
      <c r="C54" s="92"/>
      <c r="D54" s="92"/>
      <c r="E54" s="92"/>
      <c r="F54" s="92"/>
      <c r="G54" s="92"/>
      <c r="H54" s="92"/>
      <c r="I54" s="92"/>
      <c r="J54" s="92"/>
      <c r="K54" s="92"/>
      <c r="L54" s="92"/>
      <c r="M54" s="92"/>
      <c r="N54" s="92"/>
      <c r="O54" s="92"/>
      <c r="P54" s="92"/>
      <c r="Q54" s="92"/>
      <c r="R54" s="110" t="s">
        <v>47</v>
      </c>
      <c r="S54" s="326"/>
      <c r="T54" s="108"/>
      <c r="U54" s="108"/>
      <c r="V54" s="108"/>
      <c r="W54" s="108"/>
      <c r="X54" s="108"/>
      <c r="Y54" s="108"/>
    </row>
    <row r="55" spans="3:25" ht="11.25">
      <c r="C55" s="111">
        <v>2003</v>
      </c>
      <c r="D55" s="84">
        <v>2004</v>
      </c>
      <c r="E55" s="84">
        <v>2005</v>
      </c>
      <c r="F55" s="84">
        <v>2006</v>
      </c>
      <c r="G55" s="84">
        <v>2007</v>
      </c>
      <c r="H55" s="84">
        <v>2008</v>
      </c>
      <c r="I55" s="84">
        <v>2009</v>
      </c>
      <c r="J55" s="84">
        <v>2010</v>
      </c>
      <c r="K55" s="84">
        <v>2011</v>
      </c>
      <c r="L55" s="84">
        <v>2012</v>
      </c>
      <c r="M55" s="84">
        <v>2013</v>
      </c>
      <c r="N55" s="84">
        <v>2014</v>
      </c>
      <c r="O55" s="84">
        <v>2015</v>
      </c>
      <c r="P55" s="84">
        <v>2016</v>
      </c>
      <c r="Q55" s="84">
        <v>2017</v>
      </c>
      <c r="R55" s="85">
        <v>2018</v>
      </c>
      <c r="S55" s="326"/>
      <c r="T55" s="108"/>
      <c r="U55" s="108"/>
      <c r="V55" s="108"/>
      <c r="W55" s="108"/>
      <c r="X55" s="108"/>
      <c r="Y55" s="108"/>
    </row>
    <row r="56" spans="1:25" ht="11.25">
      <c r="A56" s="339" t="s">
        <v>466</v>
      </c>
      <c r="B56" s="340"/>
      <c r="C56" s="357"/>
      <c r="D56" s="357"/>
      <c r="E56" s="357"/>
      <c r="F56" s="357"/>
      <c r="G56" s="357"/>
      <c r="H56" s="357"/>
      <c r="I56" s="357"/>
      <c r="J56" s="357"/>
      <c r="K56" s="357"/>
      <c r="L56" s="357"/>
      <c r="M56" s="357"/>
      <c r="N56" s="357"/>
      <c r="O56" s="357"/>
      <c r="P56" s="357"/>
      <c r="Q56" s="357"/>
      <c r="R56" s="358"/>
      <c r="S56" s="326"/>
      <c r="T56" s="108"/>
      <c r="U56" s="108"/>
      <c r="V56" s="108"/>
      <c r="W56" s="108"/>
      <c r="X56" s="108"/>
      <c r="Y56" s="108"/>
    </row>
    <row r="57" spans="1:25" ht="11.25">
      <c r="A57" s="341"/>
      <c r="B57" s="321" t="s">
        <v>467</v>
      </c>
      <c r="C57" s="92">
        <v>698</v>
      </c>
      <c r="D57" s="92">
        <v>614</v>
      </c>
      <c r="E57" s="92">
        <v>646</v>
      </c>
      <c r="F57" s="92">
        <v>682</v>
      </c>
      <c r="G57" s="92">
        <v>647</v>
      </c>
      <c r="H57" s="92">
        <v>644</v>
      </c>
      <c r="I57" s="92">
        <v>560</v>
      </c>
      <c r="J57" s="92">
        <v>679</v>
      </c>
      <c r="K57" s="92">
        <v>645</v>
      </c>
      <c r="L57" s="92">
        <v>849</v>
      </c>
      <c r="M57" s="92">
        <v>1135</v>
      </c>
      <c r="N57" s="92">
        <v>1221</v>
      </c>
      <c r="O57" s="92">
        <v>1174</v>
      </c>
      <c r="P57" s="92">
        <v>1165</v>
      </c>
      <c r="Q57" s="92">
        <v>1116</v>
      </c>
      <c r="R57" s="93">
        <v>1282</v>
      </c>
      <c r="S57" s="326"/>
      <c r="T57" s="108"/>
      <c r="U57" s="108"/>
      <c r="V57" s="108"/>
      <c r="W57" s="108"/>
      <c r="X57" s="108"/>
      <c r="Y57" s="108"/>
    </row>
    <row r="58" spans="1:25" ht="11.25">
      <c r="A58" s="341"/>
      <c r="B58" s="321" t="s">
        <v>49</v>
      </c>
      <c r="C58" s="92">
        <v>430</v>
      </c>
      <c r="D58" s="92">
        <v>268</v>
      </c>
      <c r="E58" s="92">
        <v>305</v>
      </c>
      <c r="F58" s="92">
        <v>317</v>
      </c>
      <c r="G58" s="92">
        <v>376</v>
      </c>
      <c r="H58" s="92">
        <v>321</v>
      </c>
      <c r="I58" s="92">
        <v>337</v>
      </c>
      <c r="J58" s="92">
        <v>454</v>
      </c>
      <c r="K58" s="92">
        <v>390</v>
      </c>
      <c r="L58" s="92">
        <v>465</v>
      </c>
      <c r="M58" s="92">
        <v>1090</v>
      </c>
      <c r="N58" s="92">
        <v>1255</v>
      </c>
      <c r="O58" s="92">
        <v>1470</v>
      </c>
      <c r="P58" s="92">
        <v>1240</v>
      </c>
      <c r="Q58" s="92">
        <v>1082</v>
      </c>
      <c r="R58" s="93">
        <v>1347</v>
      </c>
      <c r="S58" s="326"/>
      <c r="T58" s="108"/>
      <c r="U58" s="108"/>
      <c r="V58" s="108"/>
      <c r="W58" s="108"/>
      <c r="X58" s="108"/>
      <c r="Y58" s="108"/>
    </row>
    <row r="59" spans="1:25" ht="11.25">
      <c r="A59" s="341"/>
      <c r="B59" s="321" t="s">
        <v>468</v>
      </c>
      <c r="C59" s="92">
        <v>24</v>
      </c>
      <c r="D59" s="92">
        <v>12</v>
      </c>
      <c r="E59" s="92">
        <v>23</v>
      </c>
      <c r="F59" s="92">
        <v>22</v>
      </c>
      <c r="G59" s="92">
        <v>24</v>
      </c>
      <c r="H59" s="92">
        <v>23</v>
      </c>
      <c r="I59" s="92">
        <v>42</v>
      </c>
      <c r="J59" s="92">
        <v>160</v>
      </c>
      <c r="K59" s="92">
        <v>155</v>
      </c>
      <c r="L59" s="92">
        <v>222</v>
      </c>
      <c r="M59" s="92">
        <v>45</v>
      </c>
      <c r="N59" s="92">
        <v>66</v>
      </c>
      <c r="O59" s="92">
        <v>74</v>
      </c>
      <c r="P59" s="92">
        <v>54</v>
      </c>
      <c r="Q59" s="92">
        <v>64</v>
      </c>
      <c r="R59" s="93">
        <v>241</v>
      </c>
      <c r="S59" s="326"/>
      <c r="T59" s="108"/>
      <c r="U59" s="108"/>
      <c r="V59" s="108"/>
      <c r="W59" s="108"/>
      <c r="X59" s="108"/>
      <c r="Y59" s="108"/>
    </row>
    <row r="60" spans="1:25" ht="11.25">
      <c r="A60" s="342" t="s">
        <v>448</v>
      </c>
      <c r="B60" s="343"/>
      <c r="C60" s="97">
        <v>1152</v>
      </c>
      <c r="D60" s="97">
        <v>894</v>
      </c>
      <c r="E60" s="97">
        <v>974</v>
      </c>
      <c r="F60" s="97">
        <v>1021</v>
      </c>
      <c r="G60" s="97">
        <v>1047</v>
      </c>
      <c r="H60" s="97">
        <v>988</v>
      </c>
      <c r="I60" s="97">
        <v>939</v>
      </c>
      <c r="J60" s="97">
        <v>1293</v>
      </c>
      <c r="K60" s="97">
        <v>1190</v>
      </c>
      <c r="L60" s="97">
        <v>1536</v>
      </c>
      <c r="M60" s="97">
        <v>2270</v>
      </c>
      <c r="N60" s="97">
        <v>2542</v>
      </c>
      <c r="O60" s="97">
        <v>2718</v>
      </c>
      <c r="P60" s="97">
        <v>2459</v>
      </c>
      <c r="Q60" s="97">
        <v>2262</v>
      </c>
      <c r="R60" s="98">
        <v>2870</v>
      </c>
      <c r="S60" s="326"/>
      <c r="T60" s="108"/>
      <c r="U60" s="108"/>
      <c r="V60" s="108"/>
      <c r="W60" s="108"/>
      <c r="X60" s="108"/>
      <c r="Y60" s="108"/>
    </row>
    <row r="61" spans="1:25" ht="11.25">
      <c r="A61" s="339" t="s">
        <v>469</v>
      </c>
      <c r="B61" s="340"/>
      <c r="C61" s="213"/>
      <c r="D61" s="213"/>
      <c r="E61" s="213"/>
      <c r="F61" s="213"/>
      <c r="G61" s="213"/>
      <c r="H61" s="213"/>
      <c r="I61" s="213"/>
      <c r="J61" s="213"/>
      <c r="K61" s="213"/>
      <c r="L61" s="213"/>
      <c r="M61" s="213"/>
      <c r="N61" s="213"/>
      <c r="O61" s="213"/>
      <c r="P61" s="213"/>
      <c r="Q61" s="213"/>
      <c r="R61" s="214"/>
      <c r="S61" s="326"/>
      <c r="T61" s="108"/>
      <c r="U61" s="108"/>
      <c r="V61" s="108"/>
      <c r="W61" s="108"/>
      <c r="X61" s="108"/>
      <c r="Y61" s="108"/>
    </row>
    <row r="62" spans="1:25" ht="11.25">
      <c r="A62" s="341"/>
      <c r="B62" s="321" t="s">
        <v>470</v>
      </c>
      <c r="C62" s="92">
        <v>1495</v>
      </c>
      <c r="D62" s="92">
        <v>1446</v>
      </c>
      <c r="E62" s="92">
        <v>1418</v>
      </c>
      <c r="F62" s="92">
        <v>1522</v>
      </c>
      <c r="G62" s="92">
        <v>1545</v>
      </c>
      <c r="H62" s="92">
        <v>1639</v>
      </c>
      <c r="I62" s="92">
        <v>1458</v>
      </c>
      <c r="J62" s="92">
        <v>1832</v>
      </c>
      <c r="K62" s="92">
        <v>1923</v>
      </c>
      <c r="L62" s="92">
        <v>1869</v>
      </c>
      <c r="M62" s="92">
        <v>2336</v>
      </c>
      <c r="N62" s="92">
        <v>2316</v>
      </c>
      <c r="O62" s="92">
        <v>2257</v>
      </c>
      <c r="P62" s="92">
        <v>2250</v>
      </c>
      <c r="Q62" s="92">
        <v>2468</v>
      </c>
      <c r="R62" s="93">
        <v>2750</v>
      </c>
      <c r="S62" s="326"/>
      <c r="T62" s="108"/>
      <c r="U62" s="108"/>
      <c r="V62" s="108"/>
      <c r="W62" s="108"/>
      <c r="X62" s="108"/>
      <c r="Y62" s="108"/>
    </row>
    <row r="63" spans="1:25" ht="11.25">
      <c r="A63" s="341"/>
      <c r="B63" s="321" t="s">
        <v>471</v>
      </c>
      <c r="C63" s="92">
        <v>2039</v>
      </c>
      <c r="D63" s="92">
        <v>1875</v>
      </c>
      <c r="E63" s="92">
        <v>1999</v>
      </c>
      <c r="F63" s="92">
        <v>2021</v>
      </c>
      <c r="G63" s="92">
        <v>2143</v>
      </c>
      <c r="H63" s="92">
        <v>2180</v>
      </c>
      <c r="I63" s="92">
        <v>2090</v>
      </c>
      <c r="J63" s="92">
        <v>2764</v>
      </c>
      <c r="K63" s="92">
        <v>2912</v>
      </c>
      <c r="L63" s="92">
        <v>4082</v>
      </c>
      <c r="M63" s="92">
        <v>3013</v>
      </c>
      <c r="N63" s="92">
        <v>3056</v>
      </c>
      <c r="O63" s="92">
        <v>3344</v>
      </c>
      <c r="P63" s="92">
        <v>3190</v>
      </c>
      <c r="Q63" s="92">
        <v>3471</v>
      </c>
      <c r="R63" s="93">
        <v>3989</v>
      </c>
      <c r="S63" s="326"/>
      <c r="T63" s="108"/>
      <c r="U63" s="108"/>
      <c r="V63" s="108"/>
      <c r="W63" s="108"/>
      <c r="X63" s="108"/>
      <c r="Y63" s="108"/>
    </row>
    <row r="64" spans="1:25" ht="11.25">
      <c r="A64" s="341"/>
      <c r="B64" s="321" t="s">
        <v>455</v>
      </c>
      <c r="C64" s="92">
        <v>317</v>
      </c>
      <c r="D64" s="92">
        <v>260</v>
      </c>
      <c r="E64" s="92">
        <v>620</v>
      </c>
      <c r="F64" s="92">
        <v>644</v>
      </c>
      <c r="G64" s="92">
        <v>710</v>
      </c>
      <c r="H64" s="92">
        <v>697</v>
      </c>
      <c r="I64" s="92">
        <v>713</v>
      </c>
      <c r="J64" s="92">
        <v>753</v>
      </c>
      <c r="K64" s="92">
        <v>817</v>
      </c>
      <c r="L64" s="92">
        <v>755</v>
      </c>
      <c r="M64" s="92">
        <v>1039</v>
      </c>
      <c r="N64" s="92">
        <v>987</v>
      </c>
      <c r="O64" s="92">
        <v>1355</v>
      </c>
      <c r="P64" s="92">
        <v>1089</v>
      </c>
      <c r="Q64" s="92">
        <v>1409</v>
      </c>
      <c r="R64" s="93">
        <v>1496</v>
      </c>
      <c r="S64" s="326"/>
      <c r="T64" s="108"/>
      <c r="U64" s="108"/>
      <c r="V64" s="108"/>
      <c r="W64" s="108"/>
      <c r="X64" s="108"/>
      <c r="Y64" s="108"/>
    </row>
    <row r="65" spans="1:25" ht="11.25">
      <c r="A65" s="323" t="s">
        <v>472</v>
      </c>
      <c r="B65" s="343"/>
      <c r="C65" s="97">
        <v>3851</v>
      </c>
      <c r="D65" s="97">
        <v>3581</v>
      </c>
      <c r="E65" s="97">
        <v>4037</v>
      </c>
      <c r="F65" s="97">
        <v>4187</v>
      </c>
      <c r="G65" s="97">
        <v>4398</v>
      </c>
      <c r="H65" s="97">
        <v>4516</v>
      </c>
      <c r="I65" s="97">
        <v>4261</v>
      </c>
      <c r="J65" s="97">
        <v>5349</v>
      </c>
      <c r="K65" s="97">
        <v>5652</v>
      </c>
      <c r="L65" s="97">
        <v>6706</v>
      </c>
      <c r="M65" s="97">
        <v>6388</v>
      </c>
      <c r="N65" s="97">
        <v>6359</v>
      </c>
      <c r="O65" s="97">
        <v>6956</v>
      </c>
      <c r="P65" s="97">
        <v>6529</v>
      </c>
      <c r="Q65" s="97">
        <v>7348</v>
      </c>
      <c r="R65" s="98">
        <v>8235</v>
      </c>
      <c r="S65" s="326"/>
      <c r="T65" s="108"/>
      <c r="U65" s="108"/>
      <c r="V65" s="108"/>
      <c r="W65" s="108"/>
      <c r="X65" s="108"/>
      <c r="Y65" s="108"/>
    </row>
    <row r="66" spans="3:25" ht="11.25">
      <c r="C66" s="108"/>
      <c r="D66" s="108"/>
      <c r="E66" s="108"/>
      <c r="F66" s="108"/>
      <c r="G66" s="108"/>
      <c r="H66" s="108"/>
      <c r="I66" s="108"/>
      <c r="J66" s="108"/>
      <c r="K66" s="108"/>
      <c r="L66" s="108"/>
      <c r="M66" s="108"/>
      <c r="N66" s="108"/>
      <c r="O66" s="108"/>
      <c r="P66" s="108"/>
      <c r="Q66" s="108"/>
      <c r="R66" s="108"/>
      <c r="S66" s="108"/>
      <c r="T66" s="108"/>
      <c r="U66" s="108"/>
      <c r="V66" s="108"/>
      <c r="W66" s="108"/>
      <c r="X66" s="108"/>
      <c r="Y66" s="108"/>
    </row>
    <row r="67" spans="1:2" ht="11.25">
      <c r="A67" s="122" t="s">
        <v>473</v>
      </c>
      <c r="B67" s="122"/>
    </row>
    <row r="68" spans="1:2" ht="11.25">
      <c r="A68" s="124" t="s">
        <v>474</v>
      </c>
      <c r="B68" s="163"/>
    </row>
    <row r="69" spans="1:2" ht="11.25">
      <c r="A69" s="124" t="s">
        <v>475</v>
      </c>
      <c r="B69" s="16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4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16015625" defaultRowHeight="11.25"/>
  <cols>
    <col min="1" max="1" width="77.660156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spans="1:6" ht="12.75">
      <c r="A1" s="5" t="s">
        <v>494</v>
      </c>
      <c r="B1" s="55"/>
      <c r="C1" s="55"/>
      <c r="D1" s="55"/>
      <c r="E1" s="56"/>
      <c r="F1" s="6"/>
    </row>
    <row r="2" spans="1:6" ht="11.25">
      <c r="A2" s="57" t="s">
        <v>31</v>
      </c>
      <c r="B2" s="55"/>
      <c r="C2" s="55"/>
      <c r="D2" s="55"/>
      <c r="E2" s="56"/>
      <c r="F2" s="6"/>
    </row>
    <row r="3" spans="1:6" ht="11.25">
      <c r="A3" s="359" t="s">
        <v>505</v>
      </c>
      <c r="B3" s="58"/>
      <c r="C3" s="55"/>
      <c r="D3" s="6"/>
      <c r="E3" s="59"/>
      <c r="F3" s="6"/>
    </row>
    <row r="4" spans="1:6" ht="11.25">
      <c r="A4" s="60"/>
      <c r="B4" s="55"/>
      <c r="C4" s="55"/>
      <c r="D4" s="6"/>
      <c r="E4" s="61"/>
      <c r="F4" s="8" t="s">
        <v>2</v>
      </c>
    </row>
    <row r="5" spans="1:6" ht="21.75">
      <c r="A5" s="9"/>
      <c r="B5" s="10" t="s">
        <v>3</v>
      </c>
      <c r="C5" s="11">
        <v>2017</v>
      </c>
      <c r="D5" s="12"/>
      <c r="E5" s="10" t="s">
        <v>4</v>
      </c>
      <c r="F5" s="11">
        <v>2018</v>
      </c>
    </row>
    <row r="6" spans="1:6" ht="11.25">
      <c r="A6" s="62" t="s">
        <v>32</v>
      </c>
      <c r="B6" s="63">
        <v>87</v>
      </c>
      <c r="C6" s="64">
        <v>91</v>
      </c>
      <c r="D6" s="65"/>
      <c r="E6" s="63">
        <v>93</v>
      </c>
      <c r="F6" s="64">
        <v>91</v>
      </c>
    </row>
    <row r="7" spans="1:6" ht="11.25">
      <c r="A7" s="66" t="s">
        <v>33</v>
      </c>
      <c r="B7" s="67">
        <v>69</v>
      </c>
      <c r="C7" s="68">
        <v>72</v>
      </c>
      <c r="D7" s="20"/>
      <c r="E7" s="67">
        <v>74</v>
      </c>
      <c r="F7" s="68">
        <v>71</v>
      </c>
    </row>
    <row r="8" spans="1:6" ht="11.25">
      <c r="A8" s="66" t="s">
        <v>34</v>
      </c>
      <c r="B8" s="67">
        <v>7</v>
      </c>
      <c r="C8" s="68">
        <v>6</v>
      </c>
      <c r="D8" s="20"/>
      <c r="E8" s="67">
        <v>3</v>
      </c>
      <c r="F8" s="68">
        <v>4</v>
      </c>
    </row>
    <row r="9" spans="1:6" ht="11.25">
      <c r="A9" s="66" t="s">
        <v>35</v>
      </c>
      <c r="B9" s="67" t="s">
        <v>36</v>
      </c>
      <c r="C9" s="68" t="s">
        <v>36</v>
      </c>
      <c r="D9" s="24"/>
      <c r="E9" s="67" t="s">
        <v>36</v>
      </c>
      <c r="F9" s="68" t="s">
        <v>36</v>
      </c>
    </row>
    <row r="10" spans="1:6" ht="11.25">
      <c r="A10" s="69" t="s">
        <v>37</v>
      </c>
      <c r="B10" s="70" t="s">
        <v>36</v>
      </c>
      <c r="C10" s="71" t="s">
        <v>36</v>
      </c>
      <c r="D10" s="24"/>
      <c r="E10" s="70" t="s">
        <v>36</v>
      </c>
      <c r="F10" s="71" t="s">
        <v>36</v>
      </c>
    </row>
    <row r="11" spans="1:6" ht="11.25">
      <c r="A11" s="62" t="s">
        <v>38</v>
      </c>
      <c r="B11" s="63">
        <v>6929.8060000000005</v>
      </c>
      <c r="C11" s="64">
        <v>6949.97</v>
      </c>
      <c r="D11" s="65"/>
      <c r="E11" s="63">
        <v>7126.98</v>
      </c>
      <c r="F11" s="64">
        <v>7425.74</v>
      </c>
    </row>
    <row r="12" spans="1:6" ht="11.25">
      <c r="A12" s="66" t="s">
        <v>33</v>
      </c>
      <c r="B12" s="67">
        <v>101.72742543180713</v>
      </c>
      <c r="C12" s="68">
        <v>67.03424337418068</v>
      </c>
      <c r="D12" s="20"/>
      <c r="E12" s="67">
        <v>55.20223263740946</v>
      </c>
      <c r="F12" s="68">
        <v>68.23221374045801</v>
      </c>
    </row>
    <row r="13" spans="1:6" ht="11.25">
      <c r="A13" s="66" t="s">
        <v>34</v>
      </c>
      <c r="B13" s="67">
        <v>103.00523181882221</v>
      </c>
      <c r="C13" s="68">
        <v>79.32741949273297</v>
      </c>
      <c r="D13" s="20"/>
      <c r="E13" s="67">
        <v>38.42383468257349</v>
      </c>
      <c r="F13" s="68">
        <v>60.214351145038165</v>
      </c>
    </row>
    <row r="14" spans="1:6" ht="11.25">
      <c r="A14" s="66" t="s">
        <v>35</v>
      </c>
      <c r="B14" s="67" t="s">
        <v>36</v>
      </c>
      <c r="C14" s="68" t="s">
        <v>36</v>
      </c>
      <c r="D14" s="24"/>
      <c r="E14" s="67" t="s">
        <v>36</v>
      </c>
      <c r="F14" s="68" t="s">
        <v>36</v>
      </c>
    </row>
    <row r="15" spans="1:6" ht="11.25">
      <c r="A15" s="69" t="s">
        <v>37</v>
      </c>
      <c r="B15" s="70" t="s">
        <v>36</v>
      </c>
      <c r="C15" s="71" t="s">
        <v>36</v>
      </c>
      <c r="D15" s="24"/>
      <c r="E15" s="70" t="s">
        <v>36</v>
      </c>
      <c r="F15" s="71" t="s">
        <v>36</v>
      </c>
    </row>
    <row r="16" spans="1:6" ht="11.25">
      <c r="A16" s="62" t="s">
        <v>39</v>
      </c>
      <c r="B16" s="72">
        <v>12244.96254453</v>
      </c>
      <c r="C16" s="73">
        <v>16207.729022840002</v>
      </c>
      <c r="D16" s="74"/>
      <c r="E16" s="72">
        <v>16205.476427810001</v>
      </c>
      <c r="F16" s="73">
        <v>18202.30951056</v>
      </c>
    </row>
    <row r="17" spans="1:6" ht="11.25">
      <c r="A17" s="66" t="s">
        <v>33</v>
      </c>
      <c r="B17" s="25">
        <v>75.53362772919736</v>
      </c>
      <c r="C17" s="26">
        <v>93.89591848166857</v>
      </c>
      <c r="D17" s="27"/>
      <c r="E17" s="25">
        <v>140.80533414054273</v>
      </c>
      <c r="F17" s="26">
        <v>95.88906367873774</v>
      </c>
    </row>
    <row r="18" spans="1:6" ht="11.25">
      <c r="A18" s="66" t="s">
        <v>34</v>
      </c>
      <c r="B18" s="25">
        <v>115.2197417382638</v>
      </c>
      <c r="C18" s="26">
        <v>117.20991756605247</v>
      </c>
      <c r="D18" s="27"/>
      <c r="E18" s="25">
        <v>16.740152039563448</v>
      </c>
      <c r="F18" s="26">
        <v>25.204652332443693</v>
      </c>
    </row>
    <row r="19" spans="1:6" ht="11.25">
      <c r="A19" s="66" t="s">
        <v>35</v>
      </c>
      <c r="B19" s="25" t="s">
        <v>36</v>
      </c>
      <c r="C19" s="26" t="s">
        <v>36</v>
      </c>
      <c r="D19" s="75"/>
      <c r="E19" s="25" t="s">
        <v>36</v>
      </c>
      <c r="F19" s="26" t="s">
        <v>36</v>
      </c>
    </row>
    <row r="20" spans="1:6" ht="11.25">
      <c r="A20" s="69" t="s">
        <v>37</v>
      </c>
      <c r="B20" s="31" t="s">
        <v>36</v>
      </c>
      <c r="C20" s="32" t="s">
        <v>36</v>
      </c>
      <c r="D20" s="75"/>
      <c r="E20" s="31" t="s">
        <v>36</v>
      </c>
      <c r="F20" s="32" t="s">
        <v>36</v>
      </c>
    </row>
    <row r="21" spans="1:6" ht="11.25">
      <c r="A21" s="62" t="s">
        <v>10</v>
      </c>
      <c r="B21" s="72">
        <v>703.75682246</v>
      </c>
      <c r="C21" s="73">
        <v>679.8565545600001</v>
      </c>
      <c r="D21" s="74"/>
      <c r="E21" s="72">
        <v>691.8457046899999</v>
      </c>
      <c r="F21" s="73">
        <v>743.34777394</v>
      </c>
    </row>
    <row r="22" spans="1:6" ht="11.25">
      <c r="A22" s="66" t="s">
        <v>33</v>
      </c>
      <c r="B22" s="25">
        <v>11.211677091786372</v>
      </c>
      <c r="C22" s="26">
        <v>7.902239279405409</v>
      </c>
      <c r="D22" s="27"/>
      <c r="E22" s="25">
        <v>6.723971789025492</v>
      </c>
      <c r="F22" s="26">
        <v>6.887355299174676</v>
      </c>
    </row>
    <row r="23" spans="1:6" ht="11.25">
      <c r="A23" s="66" t="s">
        <v>34</v>
      </c>
      <c r="B23" s="25">
        <v>11.526570352909973</v>
      </c>
      <c r="C23" s="26">
        <v>5.7268784455157755</v>
      </c>
      <c r="D23" s="27"/>
      <c r="E23" s="25">
        <v>2.9055376162916953</v>
      </c>
      <c r="F23" s="26">
        <v>4.15618683957044</v>
      </c>
    </row>
    <row r="24" spans="1:6" ht="11.25">
      <c r="A24" s="66" t="s">
        <v>35</v>
      </c>
      <c r="B24" s="25" t="s">
        <v>36</v>
      </c>
      <c r="C24" s="26" t="s">
        <v>36</v>
      </c>
      <c r="D24" s="75"/>
      <c r="E24" s="25" t="s">
        <v>36</v>
      </c>
      <c r="F24" s="26" t="s">
        <v>36</v>
      </c>
    </row>
    <row r="25" spans="1:6" ht="11.25">
      <c r="A25" s="69" t="s">
        <v>37</v>
      </c>
      <c r="B25" s="31" t="s">
        <v>36</v>
      </c>
      <c r="C25" s="32" t="s">
        <v>36</v>
      </c>
      <c r="D25" s="75"/>
      <c r="E25" s="31" t="s">
        <v>36</v>
      </c>
      <c r="F25" s="32" t="s">
        <v>36</v>
      </c>
    </row>
    <row r="26" spans="1:6" ht="11.25">
      <c r="A26" s="76" t="s">
        <v>11</v>
      </c>
      <c r="B26" s="72">
        <v>509.91947130999995</v>
      </c>
      <c r="C26" s="73">
        <v>491.03539013999995</v>
      </c>
      <c r="D26" s="74"/>
      <c r="E26" s="72">
        <v>499.08359097</v>
      </c>
      <c r="F26" s="73">
        <v>547.77076078</v>
      </c>
    </row>
    <row r="27" spans="1:6" ht="11.25">
      <c r="A27" s="77" t="s">
        <v>33</v>
      </c>
      <c r="B27" s="25">
        <v>9.163240333342088</v>
      </c>
      <c r="C27" s="26">
        <v>6.325642087435836</v>
      </c>
      <c r="D27" s="27"/>
      <c r="E27" s="25">
        <v>5.49545195079676</v>
      </c>
      <c r="F27" s="26">
        <v>5.62147278028684</v>
      </c>
    </row>
    <row r="28" spans="1:6" ht="11.25">
      <c r="A28" s="77" t="s">
        <v>34</v>
      </c>
      <c r="B28" s="25">
        <v>9.25767854890088</v>
      </c>
      <c r="C28" s="26">
        <v>4.356698254920943</v>
      </c>
      <c r="D28" s="27"/>
      <c r="E28" s="25">
        <v>2.2222508933155103</v>
      </c>
      <c r="F28" s="26">
        <v>3.343453977716268</v>
      </c>
    </row>
    <row r="29" spans="1:6" ht="11.25">
      <c r="A29" s="77" t="s">
        <v>35</v>
      </c>
      <c r="B29" s="25" t="s">
        <v>36</v>
      </c>
      <c r="C29" s="26" t="s">
        <v>36</v>
      </c>
      <c r="D29" s="75"/>
      <c r="E29" s="25" t="s">
        <v>36</v>
      </c>
      <c r="F29" s="26" t="s">
        <v>36</v>
      </c>
    </row>
    <row r="30" spans="1:6" ht="11.25">
      <c r="A30" s="77" t="s">
        <v>37</v>
      </c>
      <c r="B30" s="31" t="s">
        <v>36</v>
      </c>
      <c r="C30" s="32" t="s">
        <v>36</v>
      </c>
      <c r="D30" s="75"/>
      <c r="E30" s="31" t="s">
        <v>36</v>
      </c>
      <c r="F30" s="32" t="s">
        <v>36</v>
      </c>
    </row>
    <row r="31" spans="1:6" ht="11.25">
      <c r="A31" s="62" t="s">
        <v>40</v>
      </c>
      <c r="B31" s="72">
        <v>335.10774360000005</v>
      </c>
      <c r="C31" s="73">
        <v>912.9818003299999</v>
      </c>
      <c r="D31" s="74"/>
      <c r="E31" s="72">
        <v>910.45831188</v>
      </c>
      <c r="F31" s="73">
        <v>452.40279608</v>
      </c>
    </row>
    <row r="32" spans="1:6" ht="11.25">
      <c r="A32" s="66" t="s">
        <v>33</v>
      </c>
      <c r="B32" s="25">
        <v>6.264736421053561</v>
      </c>
      <c r="C32" s="26">
        <v>6.2337553573648785</v>
      </c>
      <c r="D32" s="27"/>
      <c r="E32" s="25">
        <v>4.809485544851539</v>
      </c>
      <c r="F32" s="26">
        <v>4.417589772989079</v>
      </c>
    </row>
    <row r="33" spans="1:6" ht="11.25">
      <c r="A33" s="66" t="s">
        <v>34</v>
      </c>
      <c r="B33" s="25">
        <v>0.470822495824704</v>
      </c>
      <c r="C33" s="26">
        <v>4.305316318392754</v>
      </c>
      <c r="D33" s="27"/>
      <c r="E33" s="25">
        <v>4.024892796878304</v>
      </c>
      <c r="F33" s="26">
        <v>0.40264683910157917</v>
      </c>
    </row>
    <row r="34" spans="1:6" ht="11.25">
      <c r="A34" s="66" t="s">
        <v>35</v>
      </c>
      <c r="B34" s="25" t="s">
        <v>36</v>
      </c>
      <c r="C34" s="26" t="s">
        <v>36</v>
      </c>
      <c r="D34" s="75"/>
      <c r="E34" s="25" t="s">
        <v>36</v>
      </c>
      <c r="F34" s="26" t="s">
        <v>36</v>
      </c>
    </row>
    <row r="35" spans="1:6" ht="11.25">
      <c r="A35" s="69" t="s">
        <v>37</v>
      </c>
      <c r="B35" s="31" t="s">
        <v>36</v>
      </c>
      <c r="C35" s="32" t="s">
        <v>36</v>
      </c>
      <c r="D35" s="75"/>
      <c r="E35" s="31" t="s">
        <v>36</v>
      </c>
      <c r="F35" s="32" t="s">
        <v>36</v>
      </c>
    </row>
    <row r="36" spans="1:6" ht="11.25">
      <c r="A36" s="38" t="s">
        <v>41</v>
      </c>
      <c r="B36" s="72">
        <v>10.194141080000001</v>
      </c>
      <c r="C36" s="73">
        <v>48.74755</v>
      </c>
      <c r="D36" s="74"/>
      <c r="E36" s="72">
        <v>38.987550000000006</v>
      </c>
      <c r="F36" s="73">
        <v>13.122103000000001</v>
      </c>
    </row>
    <row r="37" spans="1:6" ht="11.25">
      <c r="A37" s="77" t="s">
        <v>33</v>
      </c>
      <c r="B37" s="25">
        <v>3.7805116233784464</v>
      </c>
      <c r="C37" s="26">
        <v>5.814418780549721</v>
      </c>
      <c r="D37" s="27"/>
      <c r="E37" s="25">
        <v>0.2786023549624999</v>
      </c>
      <c r="F37" s="26">
        <v>1.0038932221771415</v>
      </c>
    </row>
    <row r="38" spans="1:6" ht="11.25">
      <c r="A38" s="77" t="s">
        <v>34</v>
      </c>
      <c r="B38" s="25">
        <v>0.3061390459530366</v>
      </c>
      <c r="C38" s="26">
        <v>4.254872342018354</v>
      </c>
      <c r="D38" s="27"/>
      <c r="E38" s="25">
        <v>4.017005669389128</v>
      </c>
      <c r="F38" s="26">
        <v>0.37560680360489457</v>
      </c>
    </row>
    <row r="39" spans="1:6" ht="11.25">
      <c r="A39" s="77" t="s">
        <v>35</v>
      </c>
      <c r="B39" s="25" t="s">
        <v>36</v>
      </c>
      <c r="C39" s="26" t="s">
        <v>36</v>
      </c>
      <c r="D39" s="75"/>
      <c r="E39" s="25" t="s">
        <v>36</v>
      </c>
      <c r="F39" s="26" t="s">
        <v>36</v>
      </c>
    </row>
    <row r="40" spans="1:6" ht="11.25">
      <c r="A40" s="78" t="s">
        <v>37</v>
      </c>
      <c r="B40" s="31" t="s">
        <v>36</v>
      </c>
      <c r="C40" s="32" t="s">
        <v>36</v>
      </c>
      <c r="D40" s="75"/>
      <c r="E40" s="31" t="s">
        <v>36</v>
      </c>
      <c r="F40" s="32" t="s">
        <v>36</v>
      </c>
    </row>
    <row r="42" ht="11.25">
      <c r="A42" s="79" t="s">
        <v>42</v>
      </c>
    </row>
    <row r="43" ht="11.25">
      <c r="A43" s="80" t="s">
        <v>43</v>
      </c>
    </row>
    <row r="44" ht="11.25">
      <c r="A44" s="80" t="s">
        <v>44</v>
      </c>
    </row>
    <row r="45" ht="11.25">
      <c r="A45" s="80" t="s">
        <v>45</v>
      </c>
    </row>
    <row r="46" ht="11.25">
      <c r="A46" s="51" t="s">
        <v>19</v>
      </c>
    </row>
  </sheetData>
  <sheetProtection selectLockedCells="1" selectUnlockedCells="1"/>
  <hyperlinks>
    <hyperlink ref="A3" location="Def_ent" display="Pour plus de précisions sur la notion de &quot;année n-1 contours année n&quot;, voir la note en bas de page de la feuille 5.1.1"/>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F44"/>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16015625" defaultRowHeight="11.25"/>
  <cols>
    <col min="1" max="1" width="77.660156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spans="1:6" ht="12.75">
      <c r="A1" s="5" t="s">
        <v>506</v>
      </c>
      <c r="B1" s="55"/>
      <c r="C1" s="55"/>
      <c r="D1" s="55"/>
      <c r="E1" s="56"/>
      <c r="F1" s="6"/>
    </row>
    <row r="2" spans="1:6" ht="11.25">
      <c r="A2" s="57" t="s">
        <v>31</v>
      </c>
      <c r="B2" s="55"/>
      <c r="C2" s="55"/>
      <c r="D2" s="55"/>
      <c r="E2" s="56"/>
      <c r="F2" s="6"/>
    </row>
    <row r="3" spans="1:6" ht="11.25">
      <c r="A3" s="359" t="s">
        <v>505</v>
      </c>
      <c r="B3" s="58"/>
      <c r="C3" s="55"/>
      <c r="D3" s="6"/>
      <c r="E3" s="59"/>
      <c r="F3" s="6"/>
    </row>
    <row r="4" spans="1:6" ht="11.25">
      <c r="A4" s="60"/>
      <c r="B4" s="55"/>
      <c r="C4" s="55"/>
      <c r="D4" s="6"/>
      <c r="E4" s="61"/>
      <c r="F4" s="8" t="s">
        <v>2</v>
      </c>
    </row>
    <row r="5" spans="1:6" ht="21.75">
      <c r="A5" s="9"/>
      <c r="B5" s="10" t="s">
        <v>3</v>
      </c>
      <c r="C5" s="11">
        <v>2017</v>
      </c>
      <c r="D5" s="12"/>
      <c r="E5" s="10" t="s">
        <v>4</v>
      </c>
      <c r="F5" s="11">
        <v>2018</v>
      </c>
    </row>
    <row r="6" spans="1:6" ht="11.25">
      <c r="A6" s="62" t="s">
        <v>32</v>
      </c>
      <c r="B6" s="63">
        <v>627</v>
      </c>
      <c r="C6" s="64">
        <v>615</v>
      </c>
      <c r="D6" s="65"/>
      <c r="E6" s="63">
        <v>609</v>
      </c>
      <c r="F6" s="64">
        <v>671</v>
      </c>
    </row>
    <row r="7" spans="1:6" ht="11.25">
      <c r="A7" s="66" t="s">
        <v>33</v>
      </c>
      <c r="B7" s="67">
        <v>599</v>
      </c>
      <c r="C7" s="68">
        <v>580</v>
      </c>
      <c r="D7" s="20"/>
      <c r="E7" s="67">
        <v>575</v>
      </c>
      <c r="F7" s="68">
        <v>635</v>
      </c>
    </row>
    <row r="8" spans="1:6" ht="11.25">
      <c r="A8" s="66" t="s">
        <v>34</v>
      </c>
      <c r="B8" s="67">
        <v>13</v>
      </c>
      <c r="C8" s="68">
        <v>11</v>
      </c>
      <c r="D8" s="20"/>
      <c r="E8" s="67">
        <v>9</v>
      </c>
      <c r="F8" s="68">
        <v>13</v>
      </c>
    </row>
    <row r="9" spans="1:6" ht="11.25">
      <c r="A9" s="66" t="s">
        <v>35</v>
      </c>
      <c r="B9" s="67" t="s">
        <v>36</v>
      </c>
      <c r="C9" s="68" t="s">
        <v>36</v>
      </c>
      <c r="D9" s="24"/>
      <c r="E9" s="67" t="s">
        <v>36</v>
      </c>
      <c r="F9" s="68" t="s">
        <v>36</v>
      </c>
    </row>
    <row r="10" spans="1:6" ht="11.25">
      <c r="A10" s="69" t="s">
        <v>37</v>
      </c>
      <c r="B10" s="70" t="s">
        <v>36</v>
      </c>
      <c r="C10" s="71" t="s">
        <v>36</v>
      </c>
      <c r="D10" s="24"/>
      <c r="E10" s="70" t="s">
        <v>36</v>
      </c>
      <c r="F10" s="71" t="s">
        <v>36</v>
      </c>
    </row>
    <row r="11" spans="1:6" ht="11.25">
      <c r="A11" s="62" t="s">
        <v>38</v>
      </c>
      <c r="B11" s="63">
        <v>4930.658000000001</v>
      </c>
      <c r="C11" s="64">
        <v>4874.19</v>
      </c>
      <c r="D11" s="65"/>
      <c r="E11" s="63">
        <v>4892.33</v>
      </c>
      <c r="F11" s="64">
        <v>5097</v>
      </c>
    </row>
    <row r="12" spans="1:6" ht="11.25">
      <c r="A12" s="66" t="s">
        <v>33</v>
      </c>
      <c r="B12" s="67">
        <v>490.92737209380397</v>
      </c>
      <c r="C12" s="68">
        <v>480.07896049896044</v>
      </c>
      <c r="D12" s="20"/>
      <c r="E12" s="67">
        <v>477.9312407578558</v>
      </c>
      <c r="F12" s="68">
        <v>504.2535593220339</v>
      </c>
    </row>
    <row r="13" spans="1:6" ht="11.25">
      <c r="A13" s="66" t="s">
        <v>34</v>
      </c>
      <c r="B13" s="67">
        <v>182.28006718612613</v>
      </c>
      <c r="C13" s="68">
        <v>137.0914807114807</v>
      </c>
      <c r="D13" s="20"/>
      <c r="E13" s="67">
        <v>111.06634473197782</v>
      </c>
      <c r="F13" s="68">
        <v>170.4806779661017</v>
      </c>
    </row>
    <row r="14" spans="1:6" ht="11.25">
      <c r="A14" s="66" t="s">
        <v>35</v>
      </c>
      <c r="B14" s="67" t="s">
        <v>36</v>
      </c>
      <c r="C14" s="68" t="s">
        <v>36</v>
      </c>
      <c r="D14" s="24"/>
      <c r="E14" s="67" t="s">
        <v>36</v>
      </c>
      <c r="F14" s="68" t="s">
        <v>36</v>
      </c>
    </row>
    <row r="15" spans="1:6" ht="11.25">
      <c r="A15" s="69" t="s">
        <v>37</v>
      </c>
      <c r="B15" s="70" t="s">
        <v>36</v>
      </c>
      <c r="C15" s="71" t="s">
        <v>36</v>
      </c>
      <c r="D15" s="24"/>
      <c r="E15" s="70" t="s">
        <v>36</v>
      </c>
      <c r="F15" s="71" t="s">
        <v>36</v>
      </c>
    </row>
    <row r="16" spans="1:6" ht="11.25">
      <c r="A16" s="62" t="s">
        <v>39</v>
      </c>
      <c r="B16" s="72">
        <v>1692.5217196299998</v>
      </c>
      <c r="C16" s="73">
        <v>1653.2941320700004</v>
      </c>
      <c r="D16" s="74"/>
      <c r="E16" s="72">
        <v>1668.51881715</v>
      </c>
      <c r="F16" s="73">
        <v>1772.8896886700002</v>
      </c>
    </row>
    <row r="17" spans="1:6" ht="11.25">
      <c r="A17" s="66" t="s">
        <v>33</v>
      </c>
      <c r="B17" s="25">
        <v>171.59970175369372</v>
      </c>
      <c r="C17" s="26">
        <v>157.98403603553155</v>
      </c>
      <c r="D17" s="27"/>
      <c r="E17" s="25">
        <v>170.51410627069984</v>
      </c>
      <c r="F17" s="26">
        <v>175.37956406644176</v>
      </c>
    </row>
    <row r="18" spans="1:6" ht="11.25">
      <c r="A18" s="66" t="s">
        <v>34</v>
      </c>
      <c r="B18" s="25">
        <v>41.527103865896294</v>
      </c>
      <c r="C18" s="26">
        <v>25.045779470464353</v>
      </c>
      <c r="D18" s="27"/>
      <c r="E18" s="25">
        <v>18.656435225681506</v>
      </c>
      <c r="F18" s="26">
        <v>33.97108497250306</v>
      </c>
    </row>
    <row r="19" spans="1:6" ht="11.25">
      <c r="A19" s="66" t="s">
        <v>35</v>
      </c>
      <c r="B19" s="25" t="s">
        <v>36</v>
      </c>
      <c r="C19" s="26" t="s">
        <v>36</v>
      </c>
      <c r="D19" s="75"/>
      <c r="E19" s="25" t="s">
        <v>36</v>
      </c>
      <c r="F19" s="26" t="s">
        <v>36</v>
      </c>
    </row>
    <row r="20" spans="1:6" ht="11.25">
      <c r="A20" s="69" t="s">
        <v>37</v>
      </c>
      <c r="B20" s="31" t="s">
        <v>36</v>
      </c>
      <c r="C20" s="32" t="s">
        <v>36</v>
      </c>
      <c r="D20" s="75"/>
      <c r="E20" s="31" t="s">
        <v>36</v>
      </c>
      <c r="F20" s="32" t="s">
        <v>36</v>
      </c>
    </row>
    <row r="21" spans="1:6" ht="11.25">
      <c r="A21" s="62" t="s">
        <v>10</v>
      </c>
      <c r="B21" s="72">
        <v>257.67061683</v>
      </c>
      <c r="C21" s="73">
        <v>258.03155451</v>
      </c>
      <c r="D21" s="74"/>
      <c r="E21" s="72">
        <v>257.92492963999996</v>
      </c>
      <c r="F21" s="73">
        <v>276.55186904</v>
      </c>
    </row>
    <row r="22" spans="1:6" ht="11.25">
      <c r="A22" s="66" t="s">
        <v>33</v>
      </c>
      <c r="B22" s="25">
        <v>35.333838460131844</v>
      </c>
      <c r="C22" s="26">
        <v>31.45752715048878</v>
      </c>
      <c r="D22" s="27"/>
      <c r="E22" s="25">
        <v>31.059917572070873</v>
      </c>
      <c r="F22" s="26">
        <v>35.42403839392627</v>
      </c>
    </row>
    <row r="23" spans="1:6" ht="11.25">
      <c r="A23" s="66" t="s">
        <v>34</v>
      </c>
      <c r="B23" s="25">
        <v>10.42371247995296</v>
      </c>
      <c r="C23" s="26">
        <v>5.0557666814494295</v>
      </c>
      <c r="D23" s="27"/>
      <c r="E23" s="25">
        <v>4.278283641690639</v>
      </c>
      <c r="F23" s="26">
        <v>8.868251790437892</v>
      </c>
    </row>
    <row r="24" spans="1:6" ht="11.25">
      <c r="A24" s="66" t="s">
        <v>35</v>
      </c>
      <c r="B24" s="25" t="s">
        <v>36</v>
      </c>
      <c r="C24" s="26" t="s">
        <v>36</v>
      </c>
      <c r="D24" s="75"/>
      <c r="E24" s="25" t="s">
        <v>36</v>
      </c>
      <c r="F24" s="26" t="s">
        <v>36</v>
      </c>
    </row>
    <row r="25" spans="1:6" ht="11.25">
      <c r="A25" s="69" t="s">
        <v>37</v>
      </c>
      <c r="B25" s="31" t="s">
        <v>36</v>
      </c>
      <c r="C25" s="32" t="s">
        <v>36</v>
      </c>
      <c r="D25" s="75"/>
      <c r="E25" s="31" t="s">
        <v>36</v>
      </c>
      <c r="F25" s="32" t="s">
        <v>36</v>
      </c>
    </row>
    <row r="26" spans="1:6" ht="11.25">
      <c r="A26" s="76" t="s">
        <v>11</v>
      </c>
      <c r="B26" s="72">
        <v>211.40949743999997</v>
      </c>
      <c r="C26" s="73">
        <v>213.18523476</v>
      </c>
      <c r="D26" s="74"/>
      <c r="E26" s="72">
        <v>213.18965638</v>
      </c>
      <c r="F26" s="73">
        <v>228.19281952</v>
      </c>
    </row>
    <row r="27" spans="1:6" ht="11.25">
      <c r="A27" s="77" t="s">
        <v>33</v>
      </c>
      <c r="B27" s="25">
        <v>28.354307099840323</v>
      </c>
      <c r="C27" s="26">
        <v>25.34938142240636</v>
      </c>
      <c r="D27" s="27"/>
      <c r="E27" s="25">
        <v>25.03195259177082</v>
      </c>
      <c r="F27" s="26">
        <v>28.91313889842925</v>
      </c>
    </row>
    <row r="28" spans="1:6" ht="11.25">
      <c r="A28" s="77" t="s">
        <v>34</v>
      </c>
      <c r="B28" s="25">
        <v>8.22027292599805</v>
      </c>
      <c r="C28" s="26">
        <v>4.149639517354407</v>
      </c>
      <c r="D28" s="27"/>
      <c r="E28" s="25">
        <v>3.4525246898606965</v>
      </c>
      <c r="F28" s="26">
        <v>7.2382657117241855</v>
      </c>
    </row>
    <row r="29" spans="1:6" ht="11.25">
      <c r="A29" s="77" t="s">
        <v>35</v>
      </c>
      <c r="B29" s="25" t="s">
        <v>36</v>
      </c>
      <c r="C29" s="26" t="s">
        <v>36</v>
      </c>
      <c r="D29" s="75"/>
      <c r="E29" s="25" t="s">
        <v>36</v>
      </c>
      <c r="F29" s="26" t="s">
        <v>36</v>
      </c>
    </row>
    <row r="30" spans="1:6" ht="11.25">
      <c r="A30" s="77" t="s">
        <v>37</v>
      </c>
      <c r="B30" s="31" t="s">
        <v>36</v>
      </c>
      <c r="C30" s="32" t="s">
        <v>36</v>
      </c>
      <c r="D30" s="75"/>
      <c r="E30" s="31" t="s">
        <v>36</v>
      </c>
      <c r="F30" s="32" t="s">
        <v>36</v>
      </c>
    </row>
    <row r="31" spans="1:6" ht="11.25">
      <c r="A31" s="62" t="s">
        <v>40</v>
      </c>
      <c r="B31" s="72">
        <v>93.90593725999997</v>
      </c>
      <c r="C31" s="73">
        <v>45.80176644000001</v>
      </c>
      <c r="D31" s="74"/>
      <c r="E31" s="72">
        <v>47.627812139999996</v>
      </c>
      <c r="F31" s="73">
        <v>222.73826116000004</v>
      </c>
    </row>
    <row r="32" spans="1:6" ht="11.25">
      <c r="A32" s="66" t="s">
        <v>33</v>
      </c>
      <c r="B32" s="25">
        <v>8.985348586126598</v>
      </c>
      <c r="C32" s="26">
        <v>12.590758393325304</v>
      </c>
      <c r="D32" s="27"/>
      <c r="E32" s="25">
        <v>12.37825365155793</v>
      </c>
      <c r="F32" s="26">
        <v>34.43405830602138</v>
      </c>
    </row>
    <row r="33" spans="1:6" ht="11.25">
      <c r="A33" s="66" t="s">
        <v>34</v>
      </c>
      <c r="B33" s="25">
        <v>3.4331502343574005</v>
      </c>
      <c r="C33" s="26">
        <v>4.829029295810983</v>
      </c>
      <c r="D33" s="27"/>
      <c r="E33" s="25">
        <v>4.600138831766153</v>
      </c>
      <c r="F33" s="26">
        <v>11.123962379935172</v>
      </c>
    </row>
    <row r="34" spans="1:6" ht="11.25">
      <c r="A34" s="66" t="s">
        <v>35</v>
      </c>
      <c r="B34" s="25" t="s">
        <v>36</v>
      </c>
      <c r="C34" s="26" t="s">
        <v>36</v>
      </c>
      <c r="D34" s="75"/>
      <c r="E34" s="25" t="s">
        <v>36</v>
      </c>
      <c r="F34" s="26" t="s">
        <v>36</v>
      </c>
    </row>
    <row r="35" spans="1:6" ht="11.25">
      <c r="A35" s="69" t="s">
        <v>37</v>
      </c>
      <c r="B35" s="31" t="s">
        <v>36</v>
      </c>
      <c r="C35" s="32" t="s">
        <v>36</v>
      </c>
      <c r="D35" s="75"/>
      <c r="E35" s="31" t="s">
        <v>36</v>
      </c>
      <c r="F35" s="32" t="s">
        <v>36</v>
      </c>
    </row>
    <row r="36" spans="1:6" ht="11.25">
      <c r="A36" s="38" t="s">
        <v>41</v>
      </c>
      <c r="B36" s="72">
        <v>15.238091349999996</v>
      </c>
      <c r="C36" s="73">
        <v>16.30772501</v>
      </c>
      <c r="D36" s="74"/>
      <c r="E36" s="72">
        <v>16.573554109999996</v>
      </c>
      <c r="F36" s="73">
        <v>163.0561189</v>
      </c>
    </row>
    <row r="37" spans="1:6" ht="11.25">
      <c r="A37" s="77" t="s">
        <v>33</v>
      </c>
      <c r="B37" s="25">
        <v>9.998323706814608</v>
      </c>
      <c r="C37" s="26">
        <v>11.194103768755692</v>
      </c>
      <c r="D37" s="27"/>
      <c r="E37" s="25">
        <v>10.101799050605663</v>
      </c>
      <c r="F37" s="26">
        <v>21.14654747573196</v>
      </c>
    </row>
    <row r="38" spans="1:6" ht="11.25">
      <c r="A38" s="77" t="s">
        <v>34</v>
      </c>
      <c r="B38" s="25">
        <v>0.4595166778816881</v>
      </c>
      <c r="C38" s="26">
        <v>0.2768113635540525</v>
      </c>
      <c r="D38" s="27"/>
      <c r="E38" s="25">
        <v>0.28229316753383904</v>
      </c>
      <c r="F38" s="26">
        <v>2.284795605326625</v>
      </c>
    </row>
    <row r="39" spans="1:6" ht="11.25">
      <c r="A39" s="77" t="s">
        <v>35</v>
      </c>
      <c r="B39" s="25" t="s">
        <v>36</v>
      </c>
      <c r="C39" s="26" t="s">
        <v>36</v>
      </c>
      <c r="D39" s="75"/>
      <c r="E39" s="25" t="s">
        <v>36</v>
      </c>
      <c r="F39" s="26" t="s">
        <v>36</v>
      </c>
    </row>
    <row r="40" spans="1:6" ht="11.25">
      <c r="A40" s="78" t="s">
        <v>37</v>
      </c>
      <c r="B40" s="31" t="s">
        <v>36</v>
      </c>
      <c r="C40" s="32" t="s">
        <v>36</v>
      </c>
      <c r="D40" s="75"/>
      <c r="E40" s="31" t="s">
        <v>36</v>
      </c>
      <c r="F40" s="32" t="s">
        <v>36</v>
      </c>
    </row>
    <row r="42" ht="11.25">
      <c r="A42" s="80" t="s">
        <v>44</v>
      </c>
    </row>
    <row r="43" ht="11.25">
      <c r="A43" s="80" t="s">
        <v>45</v>
      </c>
    </row>
    <row r="44" ht="11.25">
      <c r="A44" s="51" t="s">
        <v>19</v>
      </c>
    </row>
  </sheetData>
  <sheetProtection selectLockedCells="1" selectUnlockedCells="1"/>
  <hyperlinks>
    <hyperlink ref="A3" location="Def_ent" display="Pour plus de précisions sur la notion de &quot;année n-1 contours année n&quot;, voir la note en bas de page de la feuille 5.1.1"/>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AA26"/>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16015625" defaultRowHeight="11.25"/>
  <cols>
    <col min="1" max="1" width="33.5" style="4" customWidth="1"/>
    <col min="2" max="27" width="9.66015625" style="4" customWidth="1"/>
    <col min="28" max="16384" width="11.16015625" style="4" customWidth="1"/>
  </cols>
  <sheetData>
    <row r="1" spans="1:27" ht="12.75">
      <c r="A1" s="81" t="s">
        <v>46</v>
      </c>
      <c r="B1" s="6"/>
      <c r="C1" s="6"/>
      <c r="D1" s="6"/>
      <c r="E1" s="6"/>
      <c r="F1" s="6"/>
      <c r="G1" s="6"/>
      <c r="H1" s="6"/>
      <c r="I1" s="6"/>
      <c r="J1" s="6"/>
      <c r="K1" s="6"/>
      <c r="L1" s="6"/>
      <c r="M1" s="6"/>
      <c r="N1" s="6"/>
      <c r="O1" s="6"/>
      <c r="P1" s="6"/>
      <c r="Q1" s="6"/>
      <c r="R1" s="6"/>
      <c r="S1" s="6"/>
      <c r="T1" s="6"/>
      <c r="U1" s="6"/>
      <c r="V1" s="6"/>
      <c r="W1" s="6"/>
      <c r="X1" s="6"/>
      <c r="Y1" s="6"/>
      <c r="Z1" s="6"/>
      <c r="AA1" s="6"/>
    </row>
    <row r="2" spans="1:27" ht="11.25">
      <c r="A2" s="6"/>
      <c r="B2" s="6"/>
      <c r="C2" s="6"/>
      <c r="D2" s="6"/>
      <c r="E2" s="6"/>
      <c r="F2" s="6"/>
      <c r="G2" s="6"/>
      <c r="H2" s="6"/>
      <c r="I2" s="6"/>
      <c r="J2" s="6"/>
      <c r="K2" s="6"/>
      <c r="L2" s="6"/>
      <c r="M2" s="6"/>
      <c r="N2" s="6"/>
      <c r="O2" s="6"/>
      <c r="P2" s="8" t="s">
        <v>47</v>
      </c>
      <c r="Q2" s="6"/>
      <c r="R2" s="6"/>
      <c r="S2" s="6"/>
      <c r="T2" s="6"/>
      <c r="U2" s="6"/>
      <c r="V2" s="6"/>
      <c r="W2" s="6"/>
      <c r="X2" s="6"/>
      <c r="Y2" s="6"/>
      <c r="Z2" s="6"/>
      <c r="AA2" s="6"/>
    </row>
    <row r="3" spans="1:27" ht="11.25">
      <c r="A3" s="82" t="s">
        <v>48</v>
      </c>
      <c r="B3" s="83">
        <v>2005</v>
      </c>
      <c r="C3" s="83">
        <v>2006</v>
      </c>
      <c r="D3" s="83">
        <v>2007</v>
      </c>
      <c r="E3" s="83">
        <v>2008</v>
      </c>
      <c r="F3" s="83">
        <v>2009</v>
      </c>
      <c r="G3" s="83">
        <v>2010</v>
      </c>
      <c r="H3" s="83">
        <v>2011</v>
      </c>
      <c r="I3" s="83">
        <v>2012</v>
      </c>
      <c r="J3" s="83">
        <v>2013</v>
      </c>
      <c r="K3" s="83">
        <v>2014</v>
      </c>
      <c r="L3" s="83">
        <v>2015</v>
      </c>
      <c r="M3" s="84">
        <v>2016</v>
      </c>
      <c r="N3" s="84">
        <v>2017</v>
      </c>
      <c r="O3" s="84">
        <v>2018</v>
      </c>
      <c r="P3" s="85">
        <v>2019</v>
      </c>
      <c r="Q3" s="6"/>
      <c r="R3" s="6"/>
      <c r="S3" s="6"/>
      <c r="T3" s="6"/>
      <c r="U3" s="6"/>
      <c r="V3" s="6"/>
      <c r="W3" s="6"/>
      <c r="X3" s="6"/>
      <c r="Y3" s="6"/>
      <c r="Z3" s="6"/>
      <c r="AA3" s="6"/>
    </row>
    <row r="4" spans="1:27" ht="11.25">
      <c r="A4" s="86" t="s">
        <v>49</v>
      </c>
      <c r="B4" s="87">
        <v>13582</v>
      </c>
      <c r="C4" s="87">
        <v>13729</v>
      </c>
      <c r="D4" s="87">
        <v>13879</v>
      </c>
      <c r="E4" s="87">
        <v>14047</v>
      </c>
      <c r="F4" s="87">
        <v>14032</v>
      </c>
      <c r="G4" s="87">
        <v>14351</v>
      </c>
      <c r="H4" s="87">
        <v>13988</v>
      </c>
      <c r="I4" s="87">
        <v>14037</v>
      </c>
      <c r="J4" s="87">
        <v>14111</v>
      </c>
      <c r="K4" s="87">
        <v>14006</v>
      </c>
      <c r="L4" s="87">
        <v>13780</v>
      </c>
      <c r="M4" s="88">
        <v>13669</v>
      </c>
      <c r="N4" s="88">
        <v>13210</v>
      </c>
      <c r="O4" s="88">
        <v>13369</v>
      </c>
      <c r="P4" s="89">
        <v>14028</v>
      </c>
      <c r="Q4" s="6"/>
      <c r="R4" s="6"/>
      <c r="S4" s="6"/>
      <c r="T4" s="6"/>
      <c r="U4" s="6"/>
      <c r="V4" s="6"/>
      <c r="W4" s="6"/>
      <c r="X4" s="6"/>
      <c r="Y4" s="6"/>
      <c r="Z4" s="6"/>
      <c r="AA4" s="6"/>
    </row>
    <row r="5" spans="1:27" ht="11.25">
      <c r="A5" s="90" t="s">
        <v>50</v>
      </c>
      <c r="B5" s="91">
        <v>2013</v>
      </c>
      <c r="C5" s="91">
        <v>2020</v>
      </c>
      <c r="D5" s="91">
        <v>2080</v>
      </c>
      <c r="E5" s="91">
        <v>2078</v>
      </c>
      <c r="F5" s="91">
        <v>2095</v>
      </c>
      <c r="G5" s="91">
        <v>2162</v>
      </c>
      <c r="H5" s="91">
        <v>2129</v>
      </c>
      <c r="I5" s="91">
        <v>2161</v>
      </c>
      <c r="J5" s="91">
        <v>2193</v>
      </c>
      <c r="K5" s="91">
        <v>2127</v>
      </c>
      <c r="L5" s="91">
        <v>2205</v>
      </c>
      <c r="M5" s="92">
        <v>2267</v>
      </c>
      <c r="N5" s="92">
        <v>2216</v>
      </c>
      <c r="O5" s="92">
        <v>2186</v>
      </c>
      <c r="P5" s="93">
        <v>2246</v>
      </c>
      <c r="Q5" s="6"/>
      <c r="R5" s="6"/>
      <c r="S5" s="6"/>
      <c r="T5" s="6"/>
      <c r="U5" s="6"/>
      <c r="V5" s="6"/>
      <c r="W5" s="6"/>
      <c r="X5" s="6"/>
      <c r="Y5" s="6"/>
      <c r="Z5" s="6"/>
      <c r="AA5" s="6"/>
    </row>
    <row r="6" spans="1:27" ht="11.25">
      <c r="A6" s="90" t="s">
        <v>51</v>
      </c>
      <c r="B6" s="91">
        <v>1190</v>
      </c>
      <c r="C6" s="91">
        <v>1302</v>
      </c>
      <c r="D6" s="91">
        <v>1342</v>
      </c>
      <c r="E6" s="91">
        <v>1367</v>
      </c>
      <c r="F6" s="91">
        <v>1367</v>
      </c>
      <c r="G6" s="91">
        <v>1502</v>
      </c>
      <c r="H6" s="91">
        <v>1590</v>
      </c>
      <c r="I6" s="91">
        <v>1615</v>
      </c>
      <c r="J6" s="91">
        <v>1657</v>
      </c>
      <c r="K6" s="91">
        <v>1669</v>
      </c>
      <c r="L6" s="91">
        <v>1708</v>
      </c>
      <c r="M6" s="92">
        <v>1759</v>
      </c>
      <c r="N6" s="92">
        <v>1810</v>
      </c>
      <c r="O6" s="92">
        <v>1933</v>
      </c>
      <c r="P6" s="93">
        <v>2132</v>
      </c>
      <c r="Q6" s="6"/>
      <c r="R6" s="6"/>
      <c r="S6" s="6"/>
      <c r="T6" s="6"/>
      <c r="U6" s="6"/>
      <c r="V6" s="6"/>
      <c r="W6" s="6"/>
      <c r="X6" s="6"/>
      <c r="Y6" s="6"/>
      <c r="Z6" s="6"/>
      <c r="AA6" s="6"/>
    </row>
    <row r="7" spans="1:27" ht="11.25">
      <c r="A7" s="94" t="s">
        <v>52</v>
      </c>
      <c r="B7" s="95">
        <v>16785</v>
      </c>
      <c r="C7" s="95">
        <v>17051</v>
      </c>
      <c r="D7" s="95">
        <v>17301</v>
      </c>
      <c r="E7" s="95">
        <v>17492</v>
      </c>
      <c r="F7" s="95">
        <v>17494</v>
      </c>
      <c r="G7" s="95">
        <v>18015</v>
      </c>
      <c r="H7" s="95">
        <v>17707</v>
      </c>
      <c r="I7" s="95">
        <v>17813</v>
      </c>
      <c r="J7" s="95">
        <v>17961</v>
      </c>
      <c r="K7" s="96">
        <v>17802</v>
      </c>
      <c r="L7" s="96">
        <v>17693</v>
      </c>
      <c r="M7" s="97">
        <v>17695</v>
      </c>
      <c r="N7" s="97">
        <v>17236</v>
      </c>
      <c r="O7" s="97">
        <v>17488</v>
      </c>
      <c r="P7" s="98">
        <f>SUM(P4:P6)</f>
        <v>18406</v>
      </c>
      <c r="Q7" s="6"/>
      <c r="R7" s="6"/>
      <c r="S7" s="6"/>
      <c r="T7" s="6"/>
      <c r="U7" s="6"/>
      <c r="V7" s="6"/>
      <c r="W7" s="6"/>
      <c r="X7" s="6"/>
      <c r="Y7" s="6"/>
      <c r="Z7" s="6"/>
      <c r="AA7" s="6"/>
    </row>
    <row r="8" spans="3:27" ht="11.25">
      <c r="C8" s="6"/>
      <c r="D8" s="6"/>
      <c r="E8" s="6"/>
      <c r="F8" s="6"/>
      <c r="G8" s="6"/>
      <c r="H8" s="6"/>
      <c r="I8" s="6"/>
      <c r="J8" s="6"/>
      <c r="K8" s="6"/>
      <c r="L8" s="6"/>
      <c r="M8" s="6"/>
      <c r="N8" s="6"/>
      <c r="O8" s="6"/>
      <c r="P8" s="6"/>
      <c r="Q8" s="6"/>
      <c r="R8" s="6"/>
      <c r="S8" s="6"/>
      <c r="T8" s="6"/>
      <c r="U8" s="6"/>
      <c r="V8" s="6"/>
      <c r="W8" s="6"/>
      <c r="X8" s="6"/>
      <c r="Y8" s="6"/>
      <c r="Z8" s="6"/>
      <c r="AA8" s="6"/>
    </row>
    <row r="9" spans="1:27" ht="11.25">
      <c r="A9" s="369" t="s">
        <v>508</v>
      </c>
      <c r="B9" s="99"/>
      <c r="C9" s="6"/>
      <c r="D9" s="6"/>
      <c r="E9" s="6"/>
      <c r="F9" s="6"/>
      <c r="G9" s="6"/>
      <c r="H9" s="6"/>
      <c r="I9" s="6"/>
      <c r="J9" s="6"/>
      <c r="K9" s="6"/>
      <c r="L9" s="6"/>
      <c r="M9" s="6"/>
      <c r="N9" s="6"/>
      <c r="O9" s="6"/>
      <c r="P9" s="6"/>
      <c r="Q9" s="6"/>
      <c r="R9" s="6"/>
      <c r="S9" s="6"/>
      <c r="T9" s="6"/>
      <c r="U9" s="6"/>
      <c r="V9" s="6"/>
      <c r="W9" s="6"/>
      <c r="X9" s="6"/>
      <c r="Y9" s="6"/>
      <c r="Z9" s="6"/>
      <c r="AA9" s="6"/>
    </row>
    <row r="10" spans="1:27" ht="11.25">
      <c r="A10" s="100" t="s">
        <v>53</v>
      </c>
      <c r="C10" s="6"/>
      <c r="D10" s="6"/>
      <c r="E10" s="6"/>
      <c r="F10" s="6"/>
      <c r="G10" s="6"/>
      <c r="H10" s="6"/>
      <c r="I10" s="6"/>
      <c r="J10" s="6"/>
      <c r="K10" s="6"/>
      <c r="L10" s="6"/>
      <c r="M10" s="6"/>
      <c r="N10" s="6"/>
      <c r="O10" s="6"/>
      <c r="P10" s="6"/>
      <c r="Q10" s="6"/>
      <c r="R10" s="6"/>
      <c r="S10" s="6"/>
      <c r="T10" s="6"/>
      <c r="U10" s="6"/>
      <c r="V10" s="6"/>
      <c r="W10" s="6"/>
      <c r="X10" s="6"/>
      <c r="Y10" s="6"/>
      <c r="Z10" s="6"/>
      <c r="AA10" s="6"/>
    </row>
    <row r="11" spans="1:27" ht="11.25">
      <c r="A11" s="238" t="s">
        <v>507</v>
      </c>
      <c r="B11" s="51"/>
      <c r="C11" s="6"/>
      <c r="D11" s="6"/>
      <c r="E11" s="6"/>
      <c r="F11" s="6"/>
      <c r="G11" s="6"/>
      <c r="H11" s="6"/>
      <c r="I11" s="6"/>
      <c r="J11" s="6"/>
      <c r="K11" s="6"/>
      <c r="L11" s="6"/>
      <c r="M11" s="6"/>
      <c r="N11" s="6"/>
      <c r="O11" s="6"/>
      <c r="P11" s="6"/>
      <c r="Q11" s="6"/>
      <c r="R11" s="6"/>
      <c r="S11" s="6"/>
      <c r="T11" s="6"/>
      <c r="U11" s="6"/>
      <c r="V11" s="6"/>
      <c r="W11" s="6"/>
      <c r="X11" s="6"/>
      <c r="Y11" s="6"/>
      <c r="Z11" s="6"/>
      <c r="AA11" s="6"/>
    </row>
    <row r="12" spans="1:27" ht="11.25">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ht="11.25">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ht="12.75">
      <c r="A14" s="81" t="s">
        <v>55</v>
      </c>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ht="11.25">
      <c r="A15" s="59" t="s">
        <v>56</v>
      </c>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ht="11.25">
      <c r="A16" s="6"/>
      <c r="B16" s="6"/>
      <c r="C16" s="6"/>
      <c r="D16" s="6"/>
      <c r="E16" s="6"/>
      <c r="F16" s="6"/>
      <c r="G16" s="6"/>
      <c r="H16" s="6"/>
      <c r="I16" s="6"/>
      <c r="J16" s="6"/>
      <c r="K16" s="6"/>
      <c r="L16" s="6"/>
      <c r="M16" s="6"/>
      <c r="N16" s="6"/>
      <c r="O16" s="6"/>
      <c r="P16" s="6"/>
      <c r="Q16" s="6"/>
      <c r="R16" s="6"/>
      <c r="S16" s="6"/>
      <c r="T16" s="6"/>
      <c r="U16" s="6"/>
      <c r="V16" s="6"/>
      <c r="W16" s="6"/>
      <c r="X16" s="6"/>
      <c r="Y16" s="6"/>
      <c r="Z16" s="6"/>
      <c r="AA16" s="8" t="s">
        <v>47</v>
      </c>
    </row>
    <row r="17" spans="1:27" ht="11.25">
      <c r="A17" s="82" t="s">
        <v>57</v>
      </c>
      <c r="B17" s="83">
        <v>1980</v>
      </c>
      <c r="C17" s="83">
        <v>1981</v>
      </c>
      <c r="D17" s="83">
        <v>1982</v>
      </c>
      <c r="E17" s="83">
        <v>1983</v>
      </c>
      <c r="F17" s="83">
        <v>1984</v>
      </c>
      <c r="G17" s="83">
        <v>1985</v>
      </c>
      <c r="H17" s="83">
        <v>1986</v>
      </c>
      <c r="I17" s="83">
        <v>1987</v>
      </c>
      <c r="J17" s="83">
        <v>1988</v>
      </c>
      <c r="K17" s="83">
        <v>1989</v>
      </c>
      <c r="L17" s="83">
        <v>1990</v>
      </c>
      <c r="M17" s="83">
        <v>1991</v>
      </c>
      <c r="N17" s="83">
        <v>1992</v>
      </c>
      <c r="O17" s="83">
        <v>1993</v>
      </c>
      <c r="P17" s="83">
        <v>1994</v>
      </c>
      <c r="Q17" s="83">
        <v>1995</v>
      </c>
      <c r="R17" s="83">
        <v>1996</v>
      </c>
      <c r="S17" s="83">
        <v>1997</v>
      </c>
      <c r="T17" s="83">
        <v>1998</v>
      </c>
      <c r="U17" s="83">
        <v>1999</v>
      </c>
      <c r="V17" s="83">
        <v>2000</v>
      </c>
      <c r="W17" s="83">
        <v>2001</v>
      </c>
      <c r="X17" s="83">
        <v>2002</v>
      </c>
      <c r="Y17" s="83">
        <v>2003</v>
      </c>
      <c r="Z17" s="83">
        <v>2004</v>
      </c>
      <c r="AA17" s="102">
        <v>2005</v>
      </c>
    </row>
    <row r="18" spans="1:27" ht="11.25">
      <c r="A18" s="86" t="s">
        <v>58</v>
      </c>
      <c r="B18" s="87">
        <v>7370</v>
      </c>
      <c r="C18" s="87">
        <v>7030</v>
      </c>
      <c r="D18" s="87">
        <v>6915</v>
      </c>
      <c r="E18" s="87">
        <v>6570</v>
      </c>
      <c r="F18" s="87">
        <v>6080</v>
      </c>
      <c r="G18" s="87">
        <v>5350</v>
      </c>
      <c r="H18" s="87">
        <v>4650</v>
      </c>
      <c r="I18" s="87">
        <v>3950</v>
      </c>
      <c r="J18" s="87">
        <v>3580</v>
      </c>
      <c r="K18" s="87">
        <v>3261</v>
      </c>
      <c r="L18" s="87">
        <v>3242</v>
      </c>
      <c r="M18" s="87">
        <v>3355</v>
      </c>
      <c r="N18" s="87">
        <v>3346</v>
      </c>
      <c r="O18" s="87">
        <v>3054</v>
      </c>
      <c r="P18" s="87">
        <v>3050</v>
      </c>
      <c r="Q18" s="87">
        <v>3030</v>
      </c>
      <c r="R18" s="87">
        <v>2799</v>
      </c>
      <c r="S18" s="87">
        <v>2794</v>
      </c>
      <c r="T18" s="87">
        <v>2857</v>
      </c>
      <c r="U18" s="87">
        <v>2839</v>
      </c>
      <c r="V18" s="87">
        <v>2833</v>
      </c>
      <c r="W18" s="87">
        <v>2851</v>
      </c>
      <c r="X18" s="87">
        <v>2981</v>
      </c>
      <c r="Y18" s="87">
        <v>2983</v>
      </c>
      <c r="Z18" s="87">
        <v>3070</v>
      </c>
      <c r="AA18" s="103">
        <v>3117</v>
      </c>
    </row>
    <row r="19" spans="1:27" ht="11.25">
      <c r="A19" s="90" t="s">
        <v>59</v>
      </c>
      <c r="B19" s="91">
        <v>15520</v>
      </c>
      <c r="C19" s="91">
        <v>14470</v>
      </c>
      <c r="D19" s="91">
        <v>14325</v>
      </c>
      <c r="E19" s="91">
        <v>13600</v>
      </c>
      <c r="F19" s="91">
        <v>12600</v>
      </c>
      <c r="G19" s="91">
        <v>11460</v>
      </c>
      <c r="H19" s="91">
        <v>9730</v>
      </c>
      <c r="I19" s="91">
        <v>8470</v>
      </c>
      <c r="J19" s="91">
        <v>8050</v>
      </c>
      <c r="K19" s="91">
        <v>7743</v>
      </c>
      <c r="L19" s="91">
        <v>7502</v>
      </c>
      <c r="M19" s="91">
        <v>7460</v>
      </c>
      <c r="N19" s="91">
        <v>7801</v>
      </c>
      <c r="O19" s="91">
        <v>7025</v>
      </c>
      <c r="P19" s="91">
        <v>6629</v>
      </c>
      <c r="Q19" s="91">
        <v>6552</v>
      </c>
      <c r="R19" s="91">
        <v>6096</v>
      </c>
      <c r="S19" s="91">
        <v>6144</v>
      </c>
      <c r="T19" s="91">
        <v>6722</v>
      </c>
      <c r="U19" s="91">
        <v>6683</v>
      </c>
      <c r="V19" s="91">
        <v>6595</v>
      </c>
      <c r="W19" s="91">
        <v>6464</v>
      </c>
      <c r="X19" s="91">
        <v>6816</v>
      </c>
      <c r="Y19" s="91">
        <v>6757</v>
      </c>
      <c r="Z19" s="91">
        <v>6946</v>
      </c>
      <c r="AA19" s="104">
        <v>6634</v>
      </c>
    </row>
    <row r="20" spans="1:27" ht="11.25">
      <c r="A20" s="94" t="s">
        <v>52</v>
      </c>
      <c r="B20" s="95">
        <v>22890</v>
      </c>
      <c r="C20" s="95">
        <v>21500</v>
      </c>
      <c r="D20" s="95">
        <v>21240</v>
      </c>
      <c r="E20" s="95">
        <v>20170</v>
      </c>
      <c r="F20" s="95">
        <v>18680</v>
      </c>
      <c r="G20" s="95">
        <v>16810</v>
      </c>
      <c r="H20" s="95">
        <v>14380</v>
      </c>
      <c r="I20" s="95">
        <v>12420</v>
      </c>
      <c r="J20" s="95">
        <v>11630</v>
      </c>
      <c r="K20" s="95">
        <v>11004</v>
      </c>
      <c r="L20" s="95">
        <v>10744</v>
      </c>
      <c r="M20" s="95">
        <v>10815</v>
      </c>
      <c r="N20" s="95">
        <v>11147</v>
      </c>
      <c r="O20" s="95">
        <v>10079</v>
      </c>
      <c r="P20" s="95">
        <v>9679</v>
      </c>
      <c r="Q20" s="95">
        <v>9582</v>
      </c>
      <c r="R20" s="95">
        <v>8895</v>
      </c>
      <c r="S20" s="95">
        <v>8938</v>
      </c>
      <c r="T20" s="95">
        <v>9579</v>
      </c>
      <c r="U20" s="95">
        <v>9522</v>
      </c>
      <c r="V20" s="95">
        <v>9428</v>
      </c>
      <c r="W20" s="95">
        <v>9315</v>
      </c>
      <c r="X20" s="95">
        <v>9797</v>
      </c>
      <c r="Y20" s="95">
        <v>9740</v>
      </c>
      <c r="Z20" s="95">
        <v>10016</v>
      </c>
      <c r="AA20" s="105">
        <v>9751</v>
      </c>
    </row>
    <row r="21" spans="2:27" ht="11.25">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1.25">
      <c r="A22" s="106" t="s">
        <v>60</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1.25">
      <c r="A23" s="106" t="s">
        <v>61</v>
      </c>
      <c r="B23" s="6"/>
      <c r="C23" s="6"/>
      <c r="D23" s="6"/>
      <c r="E23" s="6"/>
      <c r="F23" s="6"/>
      <c r="G23" s="6"/>
      <c r="H23" s="6"/>
      <c r="I23" s="6"/>
      <c r="J23" s="6"/>
      <c r="K23" s="6"/>
      <c r="L23" s="6"/>
      <c r="M23" s="6"/>
      <c r="N23" s="6"/>
      <c r="O23" s="6"/>
      <c r="P23" s="6"/>
      <c r="Q23" s="6"/>
      <c r="R23" s="6"/>
      <c r="S23" s="6"/>
      <c r="T23" s="6"/>
      <c r="U23" s="6"/>
      <c r="V23" s="6"/>
      <c r="W23" s="6"/>
      <c r="X23" s="6"/>
      <c r="Y23" s="6"/>
      <c r="Z23" s="6"/>
      <c r="AA23" s="6"/>
    </row>
    <row r="24" ht="11.25">
      <c r="A24" s="106" t="s">
        <v>62</v>
      </c>
    </row>
    <row r="25" ht="11.25">
      <c r="A25" s="100" t="s">
        <v>53</v>
      </c>
    </row>
    <row r="26" spans="1:2" ht="11.25">
      <c r="A26" s="238" t="s">
        <v>507</v>
      </c>
      <c r="B26" s="51"/>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P39"/>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16015625" defaultRowHeight="11.25"/>
  <cols>
    <col min="1" max="1" width="19.5" style="4" customWidth="1"/>
    <col min="2" max="2" width="15.66015625" style="4" customWidth="1"/>
    <col min="3" max="41" width="9.16015625" style="4" customWidth="1"/>
    <col min="42" max="16384" width="11.16015625" style="4" customWidth="1"/>
  </cols>
  <sheetData>
    <row r="1" spans="1:39" ht="12.75">
      <c r="A1" s="107" t="s">
        <v>63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42" ht="11.25">
      <c r="A2" s="108"/>
      <c r="B2" s="108"/>
      <c r="C2" s="108"/>
      <c r="D2" s="108"/>
      <c r="E2" s="108"/>
      <c r="F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L2" s="108"/>
      <c r="AM2" s="108"/>
      <c r="AN2" s="108"/>
      <c r="AO2" s="109"/>
      <c r="AP2" s="110" t="s">
        <v>64</v>
      </c>
    </row>
    <row r="3" spans="1:42" ht="11.2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P3" s="110" t="s">
        <v>65</v>
      </c>
    </row>
    <row r="4" spans="1:42" ht="12.75" customHeight="1">
      <c r="A4" s="389" t="s">
        <v>66</v>
      </c>
      <c r="B4" s="389"/>
      <c r="C4" s="111" t="s">
        <v>67</v>
      </c>
      <c r="D4" s="84">
        <v>1981</v>
      </c>
      <c r="E4" s="84">
        <v>1982</v>
      </c>
      <c r="F4" s="84">
        <v>1983</v>
      </c>
      <c r="G4" s="84">
        <v>1984</v>
      </c>
      <c r="H4" s="84">
        <v>1985</v>
      </c>
      <c r="I4" s="84">
        <v>1986</v>
      </c>
      <c r="J4" s="84">
        <v>1987</v>
      </c>
      <c r="K4" s="84">
        <v>1988</v>
      </c>
      <c r="L4" s="84">
        <v>1989</v>
      </c>
      <c r="M4" s="84">
        <v>1990</v>
      </c>
      <c r="N4" s="84">
        <v>1991</v>
      </c>
      <c r="O4" s="84">
        <v>1992</v>
      </c>
      <c r="P4" s="84" t="s">
        <v>68</v>
      </c>
      <c r="Q4" s="84">
        <v>1994</v>
      </c>
      <c r="R4" s="84">
        <v>1995</v>
      </c>
      <c r="S4" s="84">
        <v>1996</v>
      </c>
      <c r="T4" s="84">
        <v>1997</v>
      </c>
      <c r="U4" s="84">
        <v>1998</v>
      </c>
      <c r="V4" s="84">
        <v>1999</v>
      </c>
      <c r="W4" s="84">
        <v>2000</v>
      </c>
      <c r="X4" s="84">
        <v>2001</v>
      </c>
      <c r="Y4" s="84">
        <v>2002</v>
      </c>
      <c r="Z4" s="84">
        <v>2003</v>
      </c>
      <c r="AA4" s="84">
        <v>2004</v>
      </c>
      <c r="AB4" s="84">
        <v>2005</v>
      </c>
      <c r="AC4" s="84">
        <v>2006</v>
      </c>
      <c r="AD4" s="84">
        <v>2007</v>
      </c>
      <c r="AE4" s="84">
        <v>2008</v>
      </c>
      <c r="AF4" s="84">
        <v>2009</v>
      </c>
      <c r="AG4" s="84">
        <v>2010</v>
      </c>
      <c r="AH4" s="84">
        <v>2011</v>
      </c>
      <c r="AI4" s="84">
        <v>2012</v>
      </c>
      <c r="AJ4" s="84">
        <v>2013</v>
      </c>
      <c r="AK4" s="84">
        <v>2014</v>
      </c>
      <c r="AL4" s="84">
        <v>2015</v>
      </c>
      <c r="AM4" s="84">
        <v>2016</v>
      </c>
      <c r="AN4" s="84">
        <v>2017</v>
      </c>
      <c r="AO4" s="84">
        <v>2018</v>
      </c>
      <c r="AP4" s="85">
        <v>2019</v>
      </c>
    </row>
    <row r="5" spans="1:42" ht="12.75" customHeight="1">
      <c r="A5" s="388" t="s">
        <v>69</v>
      </c>
      <c r="B5" s="112" t="s">
        <v>70</v>
      </c>
      <c r="C5" s="113">
        <v>1404.4</v>
      </c>
      <c r="D5" s="113">
        <v>1333.1</v>
      </c>
      <c r="E5" s="113">
        <v>1231.2</v>
      </c>
      <c r="F5" s="113">
        <v>1110.7</v>
      </c>
      <c r="G5" s="113">
        <v>1109.5</v>
      </c>
      <c r="H5" s="113">
        <v>995.5</v>
      </c>
      <c r="I5" s="113">
        <v>906.2</v>
      </c>
      <c r="J5" s="113">
        <v>899.9</v>
      </c>
      <c r="K5" s="113">
        <v>920.3</v>
      </c>
      <c r="L5" s="113">
        <v>917.7</v>
      </c>
      <c r="M5" s="113">
        <v>817.4</v>
      </c>
      <c r="N5" s="113">
        <v>769.8</v>
      </c>
      <c r="O5" s="113">
        <v>629.4</v>
      </c>
      <c r="P5" s="113">
        <v>429.6</v>
      </c>
      <c r="Q5" s="113">
        <v>0.9</v>
      </c>
      <c r="R5" s="113">
        <v>1.1</v>
      </c>
      <c r="S5" s="113">
        <v>0.8</v>
      </c>
      <c r="T5" s="113">
        <v>0</v>
      </c>
      <c r="U5" s="113">
        <v>0</v>
      </c>
      <c r="V5" s="113">
        <v>0</v>
      </c>
      <c r="W5" s="113">
        <v>0</v>
      </c>
      <c r="X5" s="113">
        <v>0</v>
      </c>
      <c r="Y5" s="113">
        <v>0</v>
      </c>
      <c r="Z5" s="113">
        <v>0</v>
      </c>
      <c r="AA5" s="113">
        <v>0</v>
      </c>
      <c r="AB5" s="113">
        <v>0</v>
      </c>
      <c r="AC5" s="113">
        <v>0</v>
      </c>
      <c r="AD5" s="113">
        <v>0</v>
      </c>
      <c r="AE5" s="113">
        <v>0</v>
      </c>
      <c r="AF5" s="113">
        <v>0</v>
      </c>
      <c r="AG5" s="113">
        <v>0</v>
      </c>
      <c r="AH5" s="113">
        <v>0</v>
      </c>
      <c r="AI5" s="113">
        <v>0</v>
      </c>
      <c r="AJ5" s="113">
        <v>0</v>
      </c>
      <c r="AK5" s="113">
        <v>0</v>
      </c>
      <c r="AL5" s="113">
        <v>0</v>
      </c>
      <c r="AM5" s="113">
        <v>0</v>
      </c>
      <c r="AN5" s="113">
        <v>0</v>
      </c>
      <c r="AO5" s="113">
        <v>0</v>
      </c>
      <c r="AP5" s="114">
        <v>0</v>
      </c>
    </row>
    <row r="6" spans="1:42" ht="11.25">
      <c r="A6" s="388"/>
      <c r="B6" s="115" t="s">
        <v>71</v>
      </c>
      <c r="C6" s="92" t="s">
        <v>72</v>
      </c>
      <c r="D6" s="116">
        <v>11.1</v>
      </c>
      <c r="E6" s="116">
        <v>11.1</v>
      </c>
      <c r="F6" s="116">
        <v>31.6</v>
      </c>
      <c r="G6" s="116">
        <v>19.7</v>
      </c>
      <c r="H6" s="116">
        <v>1.5</v>
      </c>
      <c r="I6" s="116">
        <v>1.5</v>
      </c>
      <c r="J6" s="116">
        <v>14.2</v>
      </c>
      <c r="K6" s="116">
        <v>17.8</v>
      </c>
      <c r="L6" s="116">
        <v>38.6</v>
      </c>
      <c r="M6" s="116">
        <v>68.6</v>
      </c>
      <c r="N6" s="116">
        <v>64.4</v>
      </c>
      <c r="O6" s="116">
        <v>53.8</v>
      </c>
      <c r="P6" s="116">
        <v>40.5</v>
      </c>
      <c r="Q6" s="116">
        <v>9.1</v>
      </c>
      <c r="R6" s="116">
        <v>15.4</v>
      </c>
      <c r="S6" s="116">
        <v>0</v>
      </c>
      <c r="T6" s="116">
        <v>0</v>
      </c>
      <c r="U6" s="116">
        <v>0</v>
      </c>
      <c r="V6" s="116">
        <v>0</v>
      </c>
      <c r="W6" s="92"/>
      <c r="X6" s="92"/>
      <c r="Y6" s="92"/>
      <c r="Z6" s="92"/>
      <c r="AA6" s="92"/>
      <c r="AB6" s="92"/>
      <c r="AC6" s="92"/>
      <c r="AD6" s="92"/>
      <c r="AE6" s="92"/>
      <c r="AF6" s="92"/>
      <c r="AG6" s="92"/>
      <c r="AH6" s="92">
        <v>0</v>
      </c>
      <c r="AI6" s="92">
        <v>0</v>
      </c>
      <c r="AJ6" s="92">
        <v>0</v>
      </c>
      <c r="AK6" s="92">
        <v>0</v>
      </c>
      <c r="AL6" s="92">
        <v>0</v>
      </c>
      <c r="AM6" s="116">
        <v>0</v>
      </c>
      <c r="AN6" s="116">
        <v>0</v>
      </c>
      <c r="AO6" s="116">
        <v>0</v>
      </c>
      <c r="AP6" s="117">
        <v>0</v>
      </c>
    </row>
    <row r="7" spans="1:42" ht="11.25">
      <c r="A7" s="388"/>
      <c r="B7" s="118" t="s">
        <v>73</v>
      </c>
      <c r="C7" s="119"/>
      <c r="D7" s="119"/>
      <c r="E7" s="119"/>
      <c r="F7" s="119"/>
      <c r="G7" s="119"/>
      <c r="H7" s="119"/>
      <c r="I7" s="119"/>
      <c r="J7" s="119"/>
      <c r="K7" s="119"/>
      <c r="L7" s="119"/>
      <c r="M7" s="119"/>
      <c r="N7" s="119"/>
      <c r="O7" s="119"/>
      <c r="P7" s="119" t="s">
        <v>72</v>
      </c>
      <c r="Q7" s="119">
        <v>1028</v>
      </c>
      <c r="R7" s="119">
        <v>1039</v>
      </c>
      <c r="S7" s="119">
        <v>1047</v>
      </c>
      <c r="T7" s="119">
        <v>1044</v>
      </c>
      <c r="U7" s="119">
        <v>1042</v>
      </c>
      <c r="V7" s="119">
        <v>1041</v>
      </c>
      <c r="W7" s="119">
        <v>1036</v>
      </c>
      <c r="X7" s="119">
        <v>1035</v>
      </c>
      <c r="Y7" s="119">
        <v>1035</v>
      </c>
      <c r="Z7" s="119">
        <v>1035</v>
      </c>
      <c r="AA7" s="119">
        <v>780</v>
      </c>
      <c r="AB7" s="119">
        <v>709</v>
      </c>
      <c r="AC7" s="119">
        <v>660</v>
      </c>
      <c r="AD7" s="119">
        <v>485</v>
      </c>
      <c r="AE7" s="119">
        <v>431</v>
      </c>
      <c r="AF7" s="119">
        <v>404</v>
      </c>
      <c r="AG7" s="119">
        <v>352</v>
      </c>
      <c r="AH7" s="119">
        <v>289</v>
      </c>
      <c r="AI7" s="119">
        <v>257</v>
      </c>
      <c r="AJ7" s="119">
        <v>225</v>
      </c>
      <c r="AK7" s="119">
        <v>205</v>
      </c>
      <c r="AL7" s="119">
        <v>170</v>
      </c>
      <c r="AM7" s="120">
        <v>142</v>
      </c>
      <c r="AN7" s="120">
        <v>136</v>
      </c>
      <c r="AO7" s="120">
        <v>104</v>
      </c>
      <c r="AP7" s="121">
        <v>59</v>
      </c>
    </row>
    <row r="8" spans="1:42" ht="12.75" customHeight="1">
      <c r="A8" s="388" t="s">
        <v>74</v>
      </c>
      <c r="B8" s="112" t="s">
        <v>70</v>
      </c>
      <c r="C8" s="113">
        <v>1207.3</v>
      </c>
      <c r="D8" s="113">
        <v>1206.5</v>
      </c>
      <c r="E8" s="113">
        <v>1112.9</v>
      </c>
      <c r="F8" s="113">
        <v>1081.3</v>
      </c>
      <c r="G8" s="113">
        <v>1037.3</v>
      </c>
      <c r="H8" s="113">
        <v>974.5</v>
      </c>
      <c r="I8" s="113">
        <v>835.5</v>
      </c>
      <c r="J8" s="113">
        <v>709.6</v>
      </c>
      <c r="K8" s="113">
        <v>583.8</v>
      </c>
      <c r="L8" s="113">
        <v>576.2</v>
      </c>
      <c r="M8" s="113">
        <v>567.6</v>
      </c>
      <c r="N8" s="113">
        <v>538.7</v>
      </c>
      <c r="O8" s="113">
        <v>461.2</v>
      </c>
      <c r="P8" s="113">
        <v>224.4</v>
      </c>
      <c r="Q8" s="113">
        <v>77.1</v>
      </c>
      <c r="R8" s="113">
        <v>81.2</v>
      </c>
      <c r="S8" s="113">
        <v>85.3</v>
      </c>
      <c r="T8" s="113">
        <v>120</v>
      </c>
      <c r="U8" s="113">
        <v>141.1</v>
      </c>
      <c r="V8" s="113">
        <v>139.7</v>
      </c>
      <c r="W8" s="113">
        <v>140.3</v>
      </c>
      <c r="X8" s="113">
        <v>152.2</v>
      </c>
      <c r="Y8" s="113">
        <v>139.2</v>
      </c>
      <c r="Z8" s="113">
        <v>128.2</v>
      </c>
      <c r="AA8" s="113">
        <v>124.4</v>
      </c>
      <c r="AB8" s="113">
        <v>112</v>
      </c>
      <c r="AC8" s="113">
        <v>107</v>
      </c>
      <c r="AD8" s="113">
        <v>102.7</v>
      </c>
      <c r="AE8" s="113">
        <v>91.1</v>
      </c>
      <c r="AF8" s="113">
        <v>70.4</v>
      </c>
      <c r="AG8" s="113">
        <v>59.4</v>
      </c>
      <c r="AH8" s="113">
        <v>51.4</v>
      </c>
      <c r="AI8" s="113">
        <v>43.84</v>
      </c>
      <c r="AJ8" s="113">
        <v>32.84</v>
      </c>
      <c r="AK8" s="113">
        <v>23.876</v>
      </c>
      <c r="AL8" s="113">
        <v>20.318</v>
      </c>
      <c r="AM8" s="113">
        <v>10.9</v>
      </c>
      <c r="AN8" s="113">
        <v>10.294</v>
      </c>
      <c r="AO8" s="113">
        <v>12.082</v>
      </c>
      <c r="AP8" s="114">
        <v>2.892</v>
      </c>
    </row>
    <row r="9" spans="1:42" ht="11.25">
      <c r="A9" s="388"/>
      <c r="B9" s="115" t="s">
        <v>71</v>
      </c>
      <c r="C9" s="92" t="s">
        <v>72</v>
      </c>
      <c r="D9" s="116">
        <v>39.8</v>
      </c>
      <c r="E9" s="116">
        <v>74.3</v>
      </c>
      <c r="F9" s="116">
        <v>57.1</v>
      </c>
      <c r="G9" s="116">
        <v>28.1</v>
      </c>
      <c r="H9" s="116">
        <v>21.2</v>
      </c>
      <c r="I9" s="116">
        <v>7.4</v>
      </c>
      <c r="J9" s="116">
        <v>5</v>
      </c>
      <c r="K9" s="116">
        <v>9.7</v>
      </c>
      <c r="L9" s="116">
        <v>14.1</v>
      </c>
      <c r="M9" s="116">
        <v>14.3</v>
      </c>
      <c r="N9" s="116">
        <v>15</v>
      </c>
      <c r="O9" s="116">
        <v>10.7</v>
      </c>
      <c r="P9" s="116">
        <v>4.3</v>
      </c>
      <c r="Q9" s="116">
        <v>10.2</v>
      </c>
      <c r="R9" s="116">
        <v>31.7</v>
      </c>
      <c r="S9" s="116">
        <v>31.2</v>
      </c>
      <c r="T9" s="116">
        <v>35.9</v>
      </c>
      <c r="U9" s="116">
        <v>40.7</v>
      </c>
      <c r="V9" s="116">
        <v>44.1</v>
      </c>
      <c r="W9" s="92">
        <v>52.7</v>
      </c>
      <c r="X9" s="92">
        <v>50.4</v>
      </c>
      <c r="Y9" s="92">
        <v>24.9</v>
      </c>
      <c r="Z9" s="92">
        <v>28.7</v>
      </c>
      <c r="AA9" s="92">
        <v>38.4</v>
      </c>
      <c r="AB9" s="92">
        <v>17.4</v>
      </c>
      <c r="AC9" s="92">
        <v>13</v>
      </c>
      <c r="AD9" s="92">
        <v>14.3</v>
      </c>
      <c r="AE9" s="92">
        <v>20.3</v>
      </c>
      <c r="AF9" s="92">
        <v>11.4</v>
      </c>
      <c r="AG9" s="92">
        <v>25.2</v>
      </c>
      <c r="AH9" s="92">
        <v>17.7</v>
      </c>
      <c r="AI9" s="92">
        <v>16.44</v>
      </c>
      <c r="AJ9" s="92">
        <v>16.13</v>
      </c>
      <c r="AK9" s="92">
        <v>10.062</v>
      </c>
      <c r="AL9" s="92">
        <v>16.59</v>
      </c>
      <c r="AM9" s="116">
        <v>16.4</v>
      </c>
      <c r="AN9" s="116">
        <v>19.74</v>
      </c>
      <c r="AO9" s="116">
        <v>17.934</v>
      </c>
      <c r="AP9" s="117">
        <v>25.09</v>
      </c>
    </row>
    <row r="10" spans="1:42" ht="11.25">
      <c r="A10" s="388"/>
      <c r="B10" s="118" t="s">
        <v>73</v>
      </c>
      <c r="C10" s="119"/>
      <c r="D10" s="119"/>
      <c r="E10" s="119"/>
      <c r="F10" s="119"/>
      <c r="G10" s="119"/>
      <c r="H10" s="119"/>
      <c r="I10" s="119"/>
      <c r="J10" s="119"/>
      <c r="K10" s="119"/>
      <c r="L10" s="119"/>
      <c r="M10" s="119"/>
      <c r="N10" s="119"/>
      <c r="O10" s="119"/>
      <c r="P10" s="119" t="s">
        <v>72</v>
      </c>
      <c r="Q10" s="119">
        <v>811</v>
      </c>
      <c r="R10" s="119">
        <v>781</v>
      </c>
      <c r="S10" s="119">
        <v>779</v>
      </c>
      <c r="T10" s="119">
        <v>648</v>
      </c>
      <c r="U10" s="119">
        <v>648</v>
      </c>
      <c r="V10" s="119">
        <v>650</v>
      </c>
      <c r="W10" s="119">
        <v>565</v>
      </c>
      <c r="X10" s="119">
        <v>517</v>
      </c>
      <c r="Y10" s="119">
        <v>501</v>
      </c>
      <c r="Z10" s="119">
        <v>444</v>
      </c>
      <c r="AA10" s="119">
        <v>411</v>
      </c>
      <c r="AB10" s="119">
        <v>375</v>
      </c>
      <c r="AC10" s="119">
        <v>350</v>
      </c>
      <c r="AD10" s="119">
        <v>330</v>
      </c>
      <c r="AE10" s="119">
        <v>302</v>
      </c>
      <c r="AF10" s="119">
        <v>235</v>
      </c>
      <c r="AG10" s="119">
        <v>201</v>
      </c>
      <c r="AH10" s="119">
        <v>177</v>
      </c>
      <c r="AI10" s="119">
        <v>152</v>
      </c>
      <c r="AJ10" s="119">
        <v>124</v>
      </c>
      <c r="AK10" s="119">
        <v>109</v>
      </c>
      <c r="AL10" s="119">
        <v>90</v>
      </c>
      <c r="AM10" s="120">
        <v>69</v>
      </c>
      <c r="AN10" s="120">
        <v>51</v>
      </c>
      <c r="AO10" s="120">
        <v>31</v>
      </c>
      <c r="AP10" s="121">
        <v>17</v>
      </c>
    </row>
    <row r="11" spans="1:42" ht="12.75" customHeight="1">
      <c r="A11" s="388" t="s">
        <v>75</v>
      </c>
      <c r="B11" s="112" t="s">
        <v>70</v>
      </c>
      <c r="C11" s="113">
        <v>565.5</v>
      </c>
      <c r="D11" s="113">
        <v>563</v>
      </c>
      <c r="E11" s="113">
        <v>546.7</v>
      </c>
      <c r="F11" s="113">
        <v>471</v>
      </c>
      <c r="G11" s="113">
        <v>401.5</v>
      </c>
      <c r="H11" s="113">
        <v>361.8</v>
      </c>
      <c r="I11" s="113">
        <v>291.5</v>
      </c>
      <c r="J11" s="113">
        <v>287.7</v>
      </c>
      <c r="K11" s="113">
        <v>296.9</v>
      </c>
      <c r="L11" s="113">
        <v>290</v>
      </c>
      <c r="M11" s="113">
        <v>218.6</v>
      </c>
      <c r="N11" s="113">
        <v>217.2</v>
      </c>
      <c r="O11" s="113">
        <v>99.5</v>
      </c>
      <c r="P11" s="113">
        <v>4.1</v>
      </c>
      <c r="Q11" s="113">
        <v>9.6</v>
      </c>
      <c r="R11" s="113">
        <v>9.1</v>
      </c>
      <c r="S11" s="113">
        <v>0</v>
      </c>
      <c r="T11" s="113">
        <v>0</v>
      </c>
      <c r="U11" s="113">
        <v>0</v>
      </c>
      <c r="V11" s="113">
        <v>0</v>
      </c>
      <c r="W11" s="113">
        <v>0</v>
      </c>
      <c r="X11" s="113">
        <v>0</v>
      </c>
      <c r="Y11" s="113">
        <v>0</v>
      </c>
      <c r="Z11" s="113">
        <v>0</v>
      </c>
      <c r="AA11" s="113">
        <v>0</v>
      </c>
      <c r="AB11" s="113">
        <v>0</v>
      </c>
      <c r="AC11" s="113">
        <v>0</v>
      </c>
      <c r="AD11" s="113">
        <v>0</v>
      </c>
      <c r="AE11" s="113">
        <v>0</v>
      </c>
      <c r="AF11" s="113">
        <v>0</v>
      </c>
      <c r="AG11" s="113">
        <v>0</v>
      </c>
      <c r="AH11" s="113">
        <v>0</v>
      </c>
      <c r="AI11" s="113">
        <v>0</v>
      </c>
      <c r="AJ11" s="113">
        <v>0</v>
      </c>
      <c r="AK11" s="113">
        <v>0</v>
      </c>
      <c r="AL11" s="113">
        <v>0</v>
      </c>
      <c r="AM11" s="113">
        <v>0</v>
      </c>
      <c r="AN11" s="113">
        <v>0</v>
      </c>
      <c r="AO11" s="113">
        <v>0</v>
      </c>
      <c r="AP11" s="114">
        <v>0</v>
      </c>
    </row>
    <row r="12" spans="1:42" ht="11.25">
      <c r="A12" s="388"/>
      <c r="B12" s="115" t="s">
        <v>71</v>
      </c>
      <c r="C12" s="92" t="s">
        <v>72</v>
      </c>
      <c r="D12" s="116">
        <v>0</v>
      </c>
      <c r="E12" s="116">
        <v>0</v>
      </c>
      <c r="F12" s="116">
        <v>0</v>
      </c>
      <c r="G12" s="116">
        <v>0</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92"/>
      <c r="X12" s="92"/>
      <c r="Y12" s="92"/>
      <c r="Z12" s="92"/>
      <c r="AA12" s="92"/>
      <c r="AB12" s="92"/>
      <c r="AC12" s="92"/>
      <c r="AD12" s="92"/>
      <c r="AE12" s="92"/>
      <c r="AF12" s="92">
        <v>44</v>
      </c>
      <c r="AG12" s="92">
        <v>64</v>
      </c>
      <c r="AH12" s="92">
        <v>59.1</v>
      </c>
      <c r="AI12" s="92">
        <v>41.02</v>
      </c>
      <c r="AJ12" s="92">
        <v>20</v>
      </c>
      <c r="AK12" s="92">
        <v>0</v>
      </c>
      <c r="AL12" s="92">
        <v>0</v>
      </c>
      <c r="AM12" s="116">
        <v>0</v>
      </c>
      <c r="AN12" s="116">
        <v>0</v>
      </c>
      <c r="AO12" s="116">
        <v>0</v>
      </c>
      <c r="AP12" s="117">
        <v>0</v>
      </c>
    </row>
    <row r="13" spans="1:42" ht="11.25">
      <c r="A13" s="388"/>
      <c r="B13" s="118" t="s">
        <v>73</v>
      </c>
      <c r="C13" s="119"/>
      <c r="D13" s="119"/>
      <c r="E13" s="119"/>
      <c r="F13" s="119"/>
      <c r="G13" s="119"/>
      <c r="H13" s="119"/>
      <c r="I13" s="119"/>
      <c r="J13" s="119"/>
      <c r="K13" s="119"/>
      <c r="L13" s="119"/>
      <c r="M13" s="119"/>
      <c r="N13" s="119"/>
      <c r="O13" s="119"/>
      <c r="P13" s="119" t="s">
        <v>72</v>
      </c>
      <c r="Q13" s="119">
        <v>506</v>
      </c>
      <c r="R13" s="119">
        <v>508</v>
      </c>
      <c r="S13" s="119">
        <v>525</v>
      </c>
      <c r="T13" s="119">
        <v>523</v>
      </c>
      <c r="U13" s="119">
        <v>515</v>
      </c>
      <c r="V13" s="119">
        <v>509</v>
      </c>
      <c r="W13" s="119">
        <v>487</v>
      </c>
      <c r="X13" s="119">
        <v>362</v>
      </c>
      <c r="Y13" s="119">
        <v>305</v>
      </c>
      <c r="Z13" s="119">
        <v>256</v>
      </c>
      <c r="AA13" s="119">
        <v>209</v>
      </c>
      <c r="AB13" s="119">
        <v>190</v>
      </c>
      <c r="AC13" s="119">
        <v>169</v>
      </c>
      <c r="AD13" s="119">
        <v>143</v>
      </c>
      <c r="AE13" s="119">
        <v>118</v>
      </c>
      <c r="AF13" s="119">
        <v>85</v>
      </c>
      <c r="AG13" s="119">
        <v>64</v>
      </c>
      <c r="AH13" s="119">
        <v>42</v>
      </c>
      <c r="AI13" s="119">
        <v>12</v>
      </c>
      <c r="AJ13" s="119">
        <v>3</v>
      </c>
      <c r="AK13" s="119">
        <v>1</v>
      </c>
      <c r="AL13" s="119">
        <v>0</v>
      </c>
      <c r="AM13" s="120">
        <v>0</v>
      </c>
      <c r="AN13" s="120">
        <v>0</v>
      </c>
      <c r="AO13" s="120">
        <v>0</v>
      </c>
      <c r="AP13" s="121">
        <v>0</v>
      </c>
    </row>
    <row r="14" spans="1:42" ht="12.75" customHeight="1">
      <c r="A14" s="388" t="s">
        <v>76</v>
      </c>
      <c r="B14" s="112" t="s">
        <v>70</v>
      </c>
      <c r="C14" s="113">
        <v>662.7</v>
      </c>
      <c r="D14" s="113">
        <v>559</v>
      </c>
      <c r="E14" s="113">
        <v>543.5</v>
      </c>
      <c r="F14" s="113">
        <v>422.5</v>
      </c>
      <c r="G14" s="113">
        <v>441.1</v>
      </c>
      <c r="H14" s="113">
        <v>414</v>
      </c>
      <c r="I14" s="113">
        <v>327.5</v>
      </c>
      <c r="J14" s="113">
        <v>266.8</v>
      </c>
      <c r="K14" s="113">
        <v>215.8</v>
      </c>
      <c r="L14" s="113">
        <v>185.1</v>
      </c>
      <c r="M14" s="113">
        <v>174.2</v>
      </c>
      <c r="N14" s="113">
        <v>157</v>
      </c>
      <c r="O14" s="113">
        <v>122.4</v>
      </c>
      <c r="P14" s="113">
        <v>2.4</v>
      </c>
      <c r="Q14" s="113">
        <v>4.5</v>
      </c>
      <c r="R14" s="113">
        <v>5.8</v>
      </c>
      <c r="S14" s="113">
        <v>4.1</v>
      </c>
      <c r="T14" s="113">
        <v>4.1</v>
      </c>
      <c r="U14" s="113">
        <v>5</v>
      </c>
      <c r="V14" s="113">
        <v>13.3</v>
      </c>
      <c r="W14" s="113">
        <v>12.6</v>
      </c>
      <c r="X14" s="113">
        <v>9.3</v>
      </c>
      <c r="Y14" s="113">
        <v>7.9</v>
      </c>
      <c r="Z14" s="113">
        <v>5.4</v>
      </c>
      <c r="AA14" s="113">
        <v>3.6</v>
      </c>
      <c r="AB14" s="113">
        <v>2.4</v>
      </c>
      <c r="AC14" s="113">
        <v>2.3</v>
      </c>
      <c r="AD14" s="113">
        <v>1.4</v>
      </c>
      <c r="AE14" s="113">
        <v>1</v>
      </c>
      <c r="AF14" s="113">
        <v>0.7</v>
      </c>
      <c r="AG14" s="113">
        <v>0.7</v>
      </c>
      <c r="AH14" s="113">
        <v>1</v>
      </c>
      <c r="AI14" s="113">
        <v>0.8</v>
      </c>
      <c r="AJ14" s="113">
        <v>0.86</v>
      </c>
      <c r="AK14" s="113">
        <v>0.203</v>
      </c>
      <c r="AL14" s="113">
        <v>0.034</v>
      </c>
      <c r="AM14" s="113">
        <v>0</v>
      </c>
      <c r="AN14" s="113">
        <v>0</v>
      </c>
      <c r="AO14" s="113">
        <v>0</v>
      </c>
      <c r="AP14" s="114">
        <v>0</v>
      </c>
    </row>
    <row r="15" spans="1:42" ht="11.25">
      <c r="A15" s="388"/>
      <c r="B15" s="115" t="s">
        <v>71</v>
      </c>
      <c r="C15" s="92" t="s">
        <v>72</v>
      </c>
      <c r="D15" s="116">
        <v>2</v>
      </c>
      <c r="E15" s="116">
        <v>1.2</v>
      </c>
      <c r="F15" s="116">
        <v>0.1</v>
      </c>
      <c r="G15" s="116">
        <v>0.6</v>
      </c>
      <c r="H15" s="116">
        <v>0.5</v>
      </c>
      <c r="I15" s="116">
        <v>1.6</v>
      </c>
      <c r="J15" s="116">
        <v>0.2</v>
      </c>
      <c r="K15" s="116">
        <v>0.2</v>
      </c>
      <c r="L15" s="116">
        <v>0</v>
      </c>
      <c r="M15" s="116">
        <v>0</v>
      </c>
      <c r="N15" s="116">
        <v>0</v>
      </c>
      <c r="O15" s="116">
        <v>0</v>
      </c>
      <c r="P15" s="116">
        <v>0</v>
      </c>
      <c r="Q15" s="116">
        <v>2.7</v>
      </c>
      <c r="R15" s="116">
        <v>6.4</v>
      </c>
      <c r="S15" s="116">
        <v>3.2</v>
      </c>
      <c r="T15" s="116">
        <v>3.2</v>
      </c>
      <c r="U15" s="116">
        <v>7.3</v>
      </c>
      <c r="V15" s="116">
        <v>6.6</v>
      </c>
      <c r="W15" s="92">
        <v>6.3</v>
      </c>
      <c r="X15" s="92">
        <v>5.8</v>
      </c>
      <c r="Y15" s="92">
        <v>3.5</v>
      </c>
      <c r="Z15" s="92">
        <v>5.2</v>
      </c>
      <c r="AA15" s="92">
        <v>3.6</v>
      </c>
      <c r="AB15" s="92">
        <v>3.6</v>
      </c>
      <c r="AC15" s="92">
        <v>4.9</v>
      </c>
      <c r="AD15" s="92">
        <v>6.3</v>
      </c>
      <c r="AE15" s="92">
        <v>6.1</v>
      </c>
      <c r="AF15" s="92">
        <v>3.1</v>
      </c>
      <c r="AG15" s="92">
        <v>4.3</v>
      </c>
      <c r="AH15" s="92">
        <v>3.2</v>
      </c>
      <c r="AI15" s="92">
        <v>1.51</v>
      </c>
      <c r="AJ15" s="92">
        <v>0.45</v>
      </c>
      <c r="AK15" s="92">
        <v>0</v>
      </c>
      <c r="AL15" s="92">
        <v>0</v>
      </c>
      <c r="AM15" s="116">
        <v>0</v>
      </c>
      <c r="AN15" s="116">
        <v>0</v>
      </c>
      <c r="AO15" s="116">
        <v>0</v>
      </c>
      <c r="AP15" s="117">
        <v>0</v>
      </c>
    </row>
    <row r="16" spans="1:42" ht="11.25">
      <c r="A16" s="388"/>
      <c r="B16" s="118" t="s">
        <v>73</v>
      </c>
      <c r="C16" s="119"/>
      <c r="D16" s="119"/>
      <c r="E16" s="119"/>
      <c r="F16" s="119"/>
      <c r="G16" s="119"/>
      <c r="H16" s="119"/>
      <c r="I16" s="119"/>
      <c r="J16" s="119"/>
      <c r="K16" s="119"/>
      <c r="L16" s="119"/>
      <c r="M16" s="119"/>
      <c r="N16" s="119"/>
      <c r="O16" s="119"/>
      <c r="P16" s="119" t="s">
        <v>72</v>
      </c>
      <c r="Q16" s="119">
        <v>226</v>
      </c>
      <c r="R16" s="119">
        <v>226</v>
      </c>
      <c r="S16" s="119">
        <v>228</v>
      </c>
      <c r="T16" s="119">
        <v>227</v>
      </c>
      <c r="U16" s="119">
        <v>224</v>
      </c>
      <c r="V16" s="119">
        <v>192</v>
      </c>
      <c r="W16" s="119">
        <v>192</v>
      </c>
      <c r="X16" s="119">
        <v>193</v>
      </c>
      <c r="Y16" s="119">
        <v>194</v>
      </c>
      <c r="Z16" s="119">
        <v>167</v>
      </c>
      <c r="AA16" s="119">
        <v>117</v>
      </c>
      <c r="AB16" s="119">
        <v>107</v>
      </c>
      <c r="AC16" s="119">
        <v>106</v>
      </c>
      <c r="AD16" s="119">
        <v>69</v>
      </c>
      <c r="AE16" s="119">
        <v>56</v>
      </c>
      <c r="AF16" s="119">
        <v>48</v>
      </c>
      <c r="AG16" s="119">
        <v>39</v>
      </c>
      <c r="AH16" s="119">
        <v>22</v>
      </c>
      <c r="AI16" s="119">
        <v>15</v>
      </c>
      <c r="AJ16" s="119">
        <v>15</v>
      </c>
      <c r="AK16" s="119">
        <v>11</v>
      </c>
      <c r="AL16" s="119">
        <v>7</v>
      </c>
      <c r="AM16" s="120">
        <v>3</v>
      </c>
      <c r="AN16" s="120">
        <v>2</v>
      </c>
      <c r="AO16" s="120">
        <v>2</v>
      </c>
      <c r="AP16" s="121">
        <v>1</v>
      </c>
    </row>
    <row r="17" spans="1:42" ht="12.75" customHeight="1">
      <c r="A17" s="388" t="s">
        <v>77</v>
      </c>
      <c r="B17" s="112" t="s">
        <v>70</v>
      </c>
      <c r="C17" s="113">
        <v>113.7</v>
      </c>
      <c r="D17" s="113">
        <v>106.2</v>
      </c>
      <c r="E17" s="113">
        <v>106.4</v>
      </c>
      <c r="F17" s="113">
        <v>99.2</v>
      </c>
      <c r="G17" s="113">
        <v>87.8</v>
      </c>
      <c r="H17" s="113">
        <v>88.1</v>
      </c>
      <c r="I17" s="113">
        <v>80.7</v>
      </c>
      <c r="J17" s="113">
        <v>68.9</v>
      </c>
      <c r="K17" s="113">
        <v>62.7</v>
      </c>
      <c r="L17" s="113">
        <v>55.9</v>
      </c>
      <c r="M17" s="113">
        <v>60.8</v>
      </c>
      <c r="N17" s="113">
        <v>55.5</v>
      </c>
      <c r="O17" s="113">
        <v>44</v>
      </c>
      <c r="P17" s="113">
        <v>0</v>
      </c>
      <c r="Q17" s="113">
        <v>0</v>
      </c>
      <c r="R17" s="113">
        <v>0</v>
      </c>
      <c r="S17" s="113">
        <v>0</v>
      </c>
      <c r="T17" s="113">
        <v>0</v>
      </c>
      <c r="U17" s="113">
        <v>0</v>
      </c>
      <c r="V17" s="113">
        <v>0</v>
      </c>
      <c r="W17" s="113">
        <v>0</v>
      </c>
      <c r="X17" s="113">
        <v>0</v>
      </c>
      <c r="Y17" s="113">
        <v>0</v>
      </c>
      <c r="Z17" s="113">
        <v>0</v>
      </c>
      <c r="AA17" s="113">
        <v>0.2</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4">
        <v>0</v>
      </c>
    </row>
    <row r="18" spans="1:42" ht="11.25">
      <c r="A18" s="388"/>
      <c r="B18" s="115" t="s">
        <v>71</v>
      </c>
      <c r="C18" s="92" t="s">
        <v>72</v>
      </c>
      <c r="D18" s="116">
        <v>49.8</v>
      </c>
      <c r="E18" s="116">
        <v>59.9</v>
      </c>
      <c r="F18" s="116">
        <v>53.2</v>
      </c>
      <c r="G18" s="116">
        <v>36.8</v>
      </c>
      <c r="H18" s="116">
        <v>25.9</v>
      </c>
      <c r="I18" s="116">
        <v>21.7</v>
      </c>
      <c r="J18" s="116">
        <v>9.3</v>
      </c>
      <c r="K18" s="116">
        <v>4.2</v>
      </c>
      <c r="L18" s="116">
        <v>2.6</v>
      </c>
      <c r="M18" s="116">
        <v>2.5</v>
      </c>
      <c r="N18" s="116">
        <v>2.4</v>
      </c>
      <c r="O18" s="116">
        <v>2.7</v>
      </c>
      <c r="P18" s="116">
        <v>0</v>
      </c>
      <c r="Q18" s="116">
        <v>0.5</v>
      </c>
      <c r="R18" s="116">
        <v>1.1</v>
      </c>
      <c r="S18" s="116">
        <v>5.9</v>
      </c>
      <c r="T18" s="116">
        <v>6.5</v>
      </c>
      <c r="U18" s="116">
        <v>4.1</v>
      </c>
      <c r="V18" s="116">
        <v>1.2</v>
      </c>
      <c r="W18" s="92">
        <v>2.3</v>
      </c>
      <c r="X18" s="92">
        <v>2.4</v>
      </c>
      <c r="Y18" s="92">
        <v>4.4</v>
      </c>
      <c r="Z18" s="92">
        <v>3.3</v>
      </c>
      <c r="AA18" s="92">
        <v>0.7</v>
      </c>
      <c r="AB18" s="92">
        <v>1</v>
      </c>
      <c r="AC18" s="92">
        <v>0.4</v>
      </c>
      <c r="AD18" s="92">
        <v>0</v>
      </c>
      <c r="AE18" s="92">
        <v>0</v>
      </c>
      <c r="AF18" s="92">
        <v>0</v>
      </c>
      <c r="AG18" s="92">
        <v>0</v>
      </c>
      <c r="AH18" s="92">
        <v>0</v>
      </c>
      <c r="AI18" s="92">
        <v>0</v>
      </c>
      <c r="AJ18" s="92">
        <v>0</v>
      </c>
      <c r="AK18" s="92">
        <v>0</v>
      </c>
      <c r="AL18" s="92">
        <v>0</v>
      </c>
      <c r="AM18" s="116">
        <v>0</v>
      </c>
      <c r="AN18" s="116">
        <v>0</v>
      </c>
      <c r="AO18" s="116">
        <v>0</v>
      </c>
      <c r="AP18" s="117">
        <v>0</v>
      </c>
    </row>
    <row r="19" spans="1:42" ht="11.25">
      <c r="A19" s="388"/>
      <c r="B19" s="118" t="s">
        <v>73</v>
      </c>
      <c r="C19" s="119"/>
      <c r="D19" s="119"/>
      <c r="E19" s="119"/>
      <c r="F19" s="119"/>
      <c r="G19" s="119"/>
      <c r="H19" s="119"/>
      <c r="I19" s="119"/>
      <c r="J19" s="119"/>
      <c r="K19" s="119"/>
      <c r="L19" s="119"/>
      <c r="M19" s="119"/>
      <c r="N19" s="119"/>
      <c r="O19" s="119"/>
      <c r="P19" s="119" t="s">
        <v>72</v>
      </c>
      <c r="Q19" s="119">
        <v>128</v>
      </c>
      <c r="R19" s="119">
        <v>102</v>
      </c>
      <c r="S19" s="119">
        <v>101</v>
      </c>
      <c r="T19" s="119">
        <v>100</v>
      </c>
      <c r="U19" s="119">
        <v>97</v>
      </c>
      <c r="V19" s="119">
        <v>91</v>
      </c>
      <c r="W19" s="119">
        <v>72</v>
      </c>
      <c r="X19" s="119">
        <v>69</v>
      </c>
      <c r="Y19" s="119">
        <v>69</v>
      </c>
      <c r="Z19" s="119">
        <v>61</v>
      </c>
      <c r="AA19" s="119">
        <v>48</v>
      </c>
      <c r="AB19" s="119">
        <v>11</v>
      </c>
      <c r="AC19" s="119">
        <v>1</v>
      </c>
      <c r="AD19" s="119">
        <v>1</v>
      </c>
      <c r="AE19" s="119">
        <v>1</v>
      </c>
      <c r="AF19" s="119">
        <v>1</v>
      </c>
      <c r="AG19" s="119">
        <v>1</v>
      </c>
      <c r="AH19" s="119">
        <v>1</v>
      </c>
      <c r="AI19" s="119">
        <v>1</v>
      </c>
      <c r="AJ19" s="119">
        <v>1</v>
      </c>
      <c r="AK19" s="119">
        <v>1</v>
      </c>
      <c r="AL19" s="119">
        <v>1</v>
      </c>
      <c r="AM19" s="120">
        <v>1</v>
      </c>
      <c r="AN19" s="120">
        <v>1</v>
      </c>
      <c r="AO19" s="120">
        <v>1</v>
      </c>
      <c r="AP19" s="121">
        <v>1</v>
      </c>
    </row>
    <row r="20" spans="1:42" ht="12.75" customHeight="1">
      <c r="A20" s="388" t="s">
        <v>78</v>
      </c>
      <c r="B20" s="112" t="s">
        <v>70</v>
      </c>
      <c r="C20" s="113">
        <v>56.9</v>
      </c>
      <c r="D20" s="113">
        <v>59</v>
      </c>
      <c r="E20" s="113">
        <v>70.6</v>
      </c>
      <c r="F20" s="113">
        <v>68.6</v>
      </c>
      <c r="G20" s="113">
        <v>71.2</v>
      </c>
      <c r="H20" s="113">
        <v>68.6</v>
      </c>
      <c r="I20" s="113">
        <v>81.7</v>
      </c>
      <c r="J20" s="113">
        <v>80.3</v>
      </c>
      <c r="K20" s="113">
        <v>73.2</v>
      </c>
      <c r="L20" s="113">
        <v>74.6</v>
      </c>
      <c r="M20" s="113">
        <v>76</v>
      </c>
      <c r="N20" s="113">
        <v>70.7</v>
      </c>
      <c r="O20" s="113">
        <v>53.5</v>
      </c>
      <c r="P20" s="113">
        <v>24.3</v>
      </c>
      <c r="Q20" s="113">
        <v>21</v>
      </c>
      <c r="R20" s="113">
        <v>15.9</v>
      </c>
      <c r="S20" s="113">
        <v>7.3</v>
      </c>
      <c r="T20" s="113">
        <v>0</v>
      </c>
      <c r="U20" s="113">
        <v>0</v>
      </c>
      <c r="V20" s="113">
        <v>0</v>
      </c>
      <c r="W20" s="113">
        <v>0</v>
      </c>
      <c r="X20" s="113">
        <v>0</v>
      </c>
      <c r="Y20" s="113">
        <v>0</v>
      </c>
      <c r="Z20" s="113">
        <v>0</v>
      </c>
      <c r="AA20" s="113">
        <v>0</v>
      </c>
      <c r="AB20" s="113">
        <v>0</v>
      </c>
      <c r="AC20" s="113">
        <v>0</v>
      </c>
      <c r="AD20" s="113">
        <v>0</v>
      </c>
      <c r="AE20" s="113">
        <v>0</v>
      </c>
      <c r="AF20" s="113">
        <v>0</v>
      </c>
      <c r="AG20" s="113">
        <v>0</v>
      </c>
      <c r="AH20" s="113">
        <v>0</v>
      </c>
      <c r="AI20" s="113">
        <v>0</v>
      </c>
      <c r="AJ20" s="113">
        <v>0</v>
      </c>
      <c r="AK20" s="113">
        <v>0</v>
      </c>
      <c r="AL20" s="113">
        <v>0</v>
      </c>
      <c r="AM20" s="113">
        <v>0</v>
      </c>
      <c r="AN20" s="113">
        <v>0</v>
      </c>
      <c r="AO20" s="113">
        <v>0</v>
      </c>
      <c r="AP20" s="114">
        <v>0</v>
      </c>
    </row>
    <row r="21" spans="1:42" ht="11.25">
      <c r="A21" s="388"/>
      <c r="B21" s="115" t="s">
        <v>71</v>
      </c>
      <c r="C21" s="92" t="s">
        <v>72</v>
      </c>
      <c r="D21" s="116">
        <v>30.1</v>
      </c>
      <c r="E21" s="116">
        <v>38.8</v>
      </c>
      <c r="F21" s="116">
        <v>62.7</v>
      </c>
      <c r="G21" s="116">
        <v>42.5</v>
      </c>
      <c r="H21" s="116">
        <v>26.1</v>
      </c>
      <c r="I21" s="116">
        <v>65.1</v>
      </c>
      <c r="J21" s="116">
        <v>64.6</v>
      </c>
      <c r="K21" s="116">
        <v>61</v>
      </c>
      <c r="L21" s="116">
        <v>46</v>
      </c>
      <c r="M21" s="116">
        <v>39.6</v>
      </c>
      <c r="N21" s="116">
        <v>34.3</v>
      </c>
      <c r="O21" s="116">
        <v>17.2</v>
      </c>
      <c r="P21" s="116">
        <v>3.9</v>
      </c>
      <c r="Q21" s="116">
        <v>5.3</v>
      </c>
      <c r="R21" s="116">
        <v>2.5</v>
      </c>
      <c r="S21" s="116">
        <v>1.4</v>
      </c>
      <c r="T21" s="116">
        <v>1</v>
      </c>
      <c r="U21" s="116">
        <v>0</v>
      </c>
      <c r="V21" s="116">
        <v>0</v>
      </c>
      <c r="W21" s="92">
        <v>0.1</v>
      </c>
      <c r="X21" s="92">
        <v>1.2</v>
      </c>
      <c r="Y21" s="92">
        <v>0.2</v>
      </c>
      <c r="Z21" s="92">
        <v>0</v>
      </c>
      <c r="AA21" s="92">
        <v>1.1</v>
      </c>
      <c r="AB21" s="92">
        <v>0.9</v>
      </c>
      <c r="AC21" s="92">
        <v>1.3</v>
      </c>
      <c r="AD21" s="92">
        <v>1.1</v>
      </c>
      <c r="AE21" s="92">
        <v>2</v>
      </c>
      <c r="AF21" s="92">
        <v>1.9</v>
      </c>
      <c r="AG21" s="92">
        <v>0</v>
      </c>
      <c r="AH21" s="92">
        <v>1.3</v>
      </c>
      <c r="AI21" s="92">
        <v>0</v>
      </c>
      <c r="AJ21" s="92">
        <v>1.16</v>
      </c>
      <c r="AK21" s="92">
        <v>0.923</v>
      </c>
      <c r="AL21" s="92">
        <v>0.58</v>
      </c>
      <c r="AM21" s="116">
        <v>0.5</v>
      </c>
      <c r="AN21" s="116">
        <v>0.396</v>
      </c>
      <c r="AO21" s="116">
        <v>0.519</v>
      </c>
      <c r="AP21" s="117">
        <v>0.736</v>
      </c>
    </row>
    <row r="22" spans="1:42" ht="11.25">
      <c r="A22" s="388"/>
      <c r="B22" s="118" t="s">
        <v>73</v>
      </c>
      <c r="C22" s="119"/>
      <c r="D22" s="119"/>
      <c r="E22" s="119"/>
      <c r="F22" s="119"/>
      <c r="G22" s="119"/>
      <c r="H22" s="119"/>
      <c r="I22" s="119"/>
      <c r="J22" s="119"/>
      <c r="K22" s="119"/>
      <c r="L22" s="119"/>
      <c r="M22" s="119"/>
      <c r="N22" s="119"/>
      <c r="O22" s="119"/>
      <c r="P22" s="119" t="s">
        <v>72</v>
      </c>
      <c r="Q22" s="119">
        <v>18</v>
      </c>
      <c r="R22" s="119">
        <v>18</v>
      </c>
      <c r="S22" s="119">
        <v>56</v>
      </c>
      <c r="T22" s="119">
        <v>56</v>
      </c>
      <c r="U22" s="119">
        <v>56</v>
      </c>
      <c r="V22" s="119">
        <v>56</v>
      </c>
      <c r="W22" s="119">
        <v>55</v>
      </c>
      <c r="X22" s="119">
        <v>54</v>
      </c>
      <c r="Y22" s="119">
        <v>54</v>
      </c>
      <c r="Z22" s="119">
        <v>53</v>
      </c>
      <c r="AA22" s="119">
        <v>53</v>
      </c>
      <c r="AB22" s="119">
        <v>44</v>
      </c>
      <c r="AC22" s="119">
        <v>40</v>
      </c>
      <c r="AD22" s="119">
        <v>37</v>
      </c>
      <c r="AE22" s="119">
        <v>35</v>
      </c>
      <c r="AF22" s="119">
        <v>33</v>
      </c>
      <c r="AG22" s="119">
        <v>29</v>
      </c>
      <c r="AH22" s="119">
        <v>27</v>
      </c>
      <c r="AI22" s="119">
        <v>27</v>
      </c>
      <c r="AJ22" s="119">
        <v>14</v>
      </c>
      <c r="AK22" s="119">
        <v>11</v>
      </c>
      <c r="AL22" s="119">
        <v>6</v>
      </c>
      <c r="AM22" s="120">
        <v>4</v>
      </c>
      <c r="AN22" s="120">
        <v>3</v>
      </c>
      <c r="AO22" s="120">
        <v>3</v>
      </c>
      <c r="AP22" s="121">
        <v>3</v>
      </c>
    </row>
    <row r="23" spans="1:42" ht="12.75" customHeight="1">
      <c r="A23" s="388" t="s">
        <v>79</v>
      </c>
      <c r="B23" s="112" t="s">
        <v>70</v>
      </c>
      <c r="C23" s="113">
        <v>127.3</v>
      </c>
      <c r="D23" s="113">
        <v>105.8</v>
      </c>
      <c r="E23" s="113">
        <v>118.8</v>
      </c>
      <c r="F23" s="113">
        <v>98.2</v>
      </c>
      <c r="G23" s="113">
        <v>98.7</v>
      </c>
      <c r="H23" s="113">
        <v>89.9</v>
      </c>
      <c r="I23" s="113">
        <v>99.9</v>
      </c>
      <c r="J23" s="113">
        <v>98.8</v>
      </c>
      <c r="K23" s="113">
        <v>87.4</v>
      </c>
      <c r="L23" s="113">
        <v>91.8</v>
      </c>
      <c r="M23" s="113">
        <v>88</v>
      </c>
      <c r="N23" s="113">
        <v>80.8</v>
      </c>
      <c r="O23" s="113">
        <v>64.8</v>
      </c>
      <c r="P23" s="113">
        <v>3.8</v>
      </c>
      <c r="Q23" s="113">
        <v>4.3</v>
      </c>
      <c r="R23" s="113">
        <v>5.1</v>
      </c>
      <c r="S23" s="113">
        <v>3.9</v>
      </c>
      <c r="T23" s="113">
        <v>4.5</v>
      </c>
      <c r="U23" s="113">
        <v>3.5</v>
      </c>
      <c r="V23" s="113">
        <v>1.4</v>
      </c>
      <c r="W23" s="113">
        <v>1.7</v>
      </c>
      <c r="X23" s="113">
        <v>1.2</v>
      </c>
      <c r="Y23" s="113">
        <v>0.5</v>
      </c>
      <c r="Z23" s="113">
        <v>0.5</v>
      </c>
      <c r="AA23" s="113">
        <v>0.6</v>
      </c>
      <c r="AB23" s="113">
        <v>1.4</v>
      </c>
      <c r="AC23" s="113">
        <v>2</v>
      </c>
      <c r="AD23" s="113">
        <v>1.7</v>
      </c>
      <c r="AE23" s="113">
        <v>1.6</v>
      </c>
      <c r="AF23" s="113">
        <v>1.5</v>
      </c>
      <c r="AG23" s="113">
        <v>1.2</v>
      </c>
      <c r="AH23" s="113">
        <v>1.3</v>
      </c>
      <c r="AI23" s="113">
        <v>1.03</v>
      </c>
      <c r="AJ23" s="113">
        <v>0.87</v>
      </c>
      <c r="AK23" s="113">
        <v>0.624</v>
      </c>
      <c r="AL23" s="113">
        <v>0.491</v>
      </c>
      <c r="AM23" s="113">
        <v>0.8</v>
      </c>
      <c r="AN23" s="113">
        <v>0.463</v>
      </c>
      <c r="AO23" s="113">
        <v>0.48</v>
      </c>
      <c r="AP23" s="114">
        <v>0.294</v>
      </c>
    </row>
    <row r="24" spans="1:42" ht="11.25">
      <c r="A24" s="388"/>
      <c r="B24" s="115" t="s">
        <v>71</v>
      </c>
      <c r="C24" s="92" t="s">
        <v>72</v>
      </c>
      <c r="D24" s="116">
        <v>2.2</v>
      </c>
      <c r="E24" s="116">
        <v>5.6</v>
      </c>
      <c r="F24" s="116">
        <v>7</v>
      </c>
      <c r="G24" s="116">
        <v>8.6</v>
      </c>
      <c r="H24" s="116">
        <v>13.4</v>
      </c>
      <c r="I24" s="116">
        <v>20.9</v>
      </c>
      <c r="J24" s="116">
        <v>23.4</v>
      </c>
      <c r="K24" s="116">
        <v>17.7</v>
      </c>
      <c r="L24" s="116">
        <v>26</v>
      </c>
      <c r="M24" s="116">
        <v>23.5</v>
      </c>
      <c r="N24" s="116">
        <v>28.3</v>
      </c>
      <c r="O24" s="116">
        <v>31.8</v>
      </c>
      <c r="P24" s="116">
        <v>19.4</v>
      </c>
      <c r="Q24" s="116">
        <v>26.3</v>
      </c>
      <c r="R24" s="116">
        <v>26</v>
      </c>
      <c r="S24" s="116">
        <v>22.4</v>
      </c>
      <c r="T24" s="116">
        <v>24.1</v>
      </c>
      <c r="U24" s="116">
        <v>29.5</v>
      </c>
      <c r="V24" s="116">
        <v>28.4</v>
      </c>
      <c r="W24" s="92">
        <v>20.3</v>
      </c>
      <c r="X24" s="92">
        <v>16.4</v>
      </c>
      <c r="Y24" s="92">
        <v>17.7</v>
      </c>
      <c r="Z24" s="92">
        <v>18.9</v>
      </c>
      <c r="AA24" s="92">
        <v>5.6</v>
      </c>
      <c r="AB24" s="92">
        <v>5.1</v>
      </c>
      <c r="AC24" s="92">
        <v>7.1</v>
      </c>
      <c r="AD24" s="92">
        <v>13.7</v>
      </c>
      <c r="AE24" s="92">
        <v>14.8</v>
      </c>
      <c r="AF24" s="92">
        <v>4.8</v>
      </c>
      <c r="AG24" s="92">
        <v>9.8</v>
      </c>
      <c r="AH24" s="92">
        <v>10</v>
      </c>
      <c r="AI24" s="92">
        <v>10.12</v>
      </c>
      <c r="AJ24" s="92">
        <v>10.69</v>
      </c>
      <c r="AK24" s="92">
        <v>11.529</v>
      </c>
      <c r="AL24" s="92">
        <v>16.312</v>
      </c>
      <c r="AM24" s="116">
        <v>12.2</v>
      </c>
      <c r="AN24" s="116">
        <v>13.224</v>
      </c>
      <c r="AO24" s="116">
        <v>12.284</v>
      </c>
      <c r="AP24" s="117">
        <v>11.143</v>
      </c>
    </row>
    <row r="25" spans="1:42" ht="11.25">
      <c r="A25" s="388"/>
      <c r="B25" s="118" t="s">
        <v>73</v>
      </c>
      <c r="C25" s="119"/>
      <c r="D25" s="119"/>
      <c r="E25" s="119"/>
      <c r="F25" s="119"/>
      <c r="G25" s="119"/>
      <c r="H25" s="119"/>
      <c r="I25" s="119"/>
      <c r="J25" s="119"/>
      <c r="K25" s="119"/>
      <c r="L25" s="119"/>
      <c r="M25" s="119"/>
      <c r="N25" s="119"/>
      <c r="O25" s="119"/>
      <c r="P25" s="119" t="s">
        <v>72</v>
      </c>
      <c r="Q25" s="119">
        <v>118</v>
      </c>
      <c r="R25" s="119">
        <v>118</v>
      </c>
      <c r="S25" s="119">
        <v>117</v>
      </c>
      <c r="T25" s="119">
        <v>116</v>
      </c>
      <c r="U25" s="119">
        <v>130</v>
      </c>
      <c r="V25" s="119">
        <v>128</v>
      </c>
      <c r="W25" s="119">
        <v>124</v>
      </c>
      <c r="X25" s="119">
        <v>121</v>
      </c>
      <c r="Y25" s="119">
        <v>104</v>
      </c>
      <c r="Z25" s="119">
        <v>88</v>
      </c>
      <c r="AA25" s="119">
        <v>46</v>
      </c>
      <c r="AB25" s="119">
        <v>44</v>
      </c>
      <c r="AC25" s="119">
        <v>35</v>
      </c>
      <c r="AD25" s="119">
        <v>34</v>
      </c>
      <c r="AE25" s="119">
        <v>32</v>
      </c>
      <c r="AF25" s="119">
        <v>30</v>
      </c>
      <c r="AG25" s="119">
        <v>20</v>
      </c>
      <c r="AH25" s="119">
        <v>18</v>
      </c>
      <c r="AI25" s="119">
        <v>16</v>
      </c>
      <c r="AJ25" s="119">
        <v>10</v>
      </c>
      <c r="AK25" s="119">
        <v>10</v>
      </c>
      <c r="AL25" s="119">
        <v>8</v>
      </c>
      <c r="AM25" s="120">
        <v>5</v>
      </c>
      <c r="AN25" s="120">
        <v>4</v>
      </c>
      <c r="AO25" s="120">
        <v>2</v>
      </c>
      <c r="AP25" s="121">
        <v>1</v>
      </c>
    </row>
    <row r="26" spans="1:42" ht="12.75" customHeight="1">
      <c r="A26" s="388" t="s">
        <v>80</v>
      </c>
      <c r="B26" s="112" t="s">
        <v>70</v>
      </c>
      <c r="C26" s="113">
        <v>155.4</v>
      </c>
      <c r="D26" s="113">
        <v>118.9</v>
      </c>
      <c r="E26" s="113">
        <v>117.2</v>
      </c>
      <c r="F26" s="113">
        <v>96.9</v>
      </c>
      <c r="G26" s="113">
        <v>85.9</v>
      </c>
      <c r="H26" s="113">
        <v>81.5</v>
      </c>
      <c r="I26" s="113">
        <v>91.2</v>
      </c>
      <c r="J26" s="113">
        <v>79.3</v>
      </c>
      <c r="K26" s="113">
        <v>51.9</v>
      </c>
      <c r="L26" s="113">
        <v>48.4</v>
      </c>
      <c r="M26" s="113">
        <v>45.4</v>
      </c>
      <c r="N26" s="113">
        <v>36</v>
      </c>
      <c r="O26" s="113">
        <v>32.9</v>
      </c>
      <c r="P26" s="113">
        <v>6.3</v>
      </c>
      <c r="Q26" s="113">
        <v>1.8</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0</v>
      </c>
      <c r="AM26" s="113">
        <v>0</v>
      </c>
      <c r="AN26" s="113">
        <v>0</v>
      </c>
      <c r="AO26" s="113">
        <v>0</v>
      </c>
      <c r="AP26" s="114">
        <v>0</v>
      </c>
    </row>
    <row r="27" spans="1:42" ht="11.25">
      <c r="A27" s="388"/>
      <c r="B27" s="115" t="s">
        <v>71</v>
      </c>
      <c r="C27" s="92" t="s">
        <v>72</v>
      </c>
      <c r="D27" s="116">
        <v>0.2</v>
      </c>
      <c r="E27" s="116" t="s">
        <v>72</v>
      </c>
      <c r="F27" s="116" t="s">
        <v>72</v>
      </c>
      <c r="G27" s="116" t="s">
        <v>72</v>
      </c>
      <c r="H27" s="116">
        <v>0.2</v>
      </c>
      <c r="I27" s="116">
        <v>0.3</v>
      </c>
      <c r="J27" s="116">
        <v>0.1</v>
      </c>
      <c r="K27" s="116">
        <v>0.3</v>
      </c>
      <c r="L27" s="116">
        <v>0.4</v>
      </c>
      <c r="M27" s="116">
        <v>0.1</v>
      </c>
      <c r="N27" s="116">
        <v>0</v>
      </c>
      <c r="O27" s="116">
        <v>0.1</v>
      </c>
      <c r="P27" s="116">
        <v>0</v>
      </c>
      <c r="Q27" s="116">
        <v>1.2</v>
      </c>
      <c r="R27" s="116">
        <v>2.7</v>
      </c>
      <c r="S27" s="116">
        <v>1.8</v>
      </c>
      <c r="T27" s="116">
        <v>2.9</v>
      </c>
      <c r="U27" s="116">
        <v>3</v>
      </c>
      <c r="V27" s="116">
        <v>3.7</v>
      </c>
      <c r="W27" s="92">
        <v>9.2</v>
      </c>
      <c r="X27" s="92">
        <v>8.5</v>
      </c>
      <c r="Y27" s="92">
        <v>6.2</v>
      </c>
      <c r="Z27" s="92">
        <v>8</v>
      </c>
      <c r="AA27" s="92">
        <v>5.6</v>
      </c>
      <c r="AB27" s="92">
        <v>5.3</v>
      </c>
      <c r="AC27" s="92">
        <v>5</v>
      </c>
      <c r="AD27" s="92">
        <v>8.6</v>
      </c>
      <c r="AE27" s="92">
        <v>5.4</v>
      </c>
      <c r="AF27" s="92">
        <v>4.5</v>
      </c>
      <c r="AG27" s="92">
        <v>6</v>
      </c>
      <c r="AH27" s="92">
        <v>3.2</v>
      </c>
      <c r="AI27" s="92">
        <v>3.22</v>
      </c>
      <c r="AJ27" s="92">
        <v>2.73</v>
      </c>
      <c r="AK27" s="92">
        <v>0.63</v>
      </c>
      <c r="AL27" s="92">
        <v>0.801</v>
      </c>
      <c r="AM27" s="116">
        <v>1.9</v>
      </c>
      <c r="AN27" s="116">
        <v>1.504</v>
      </c>
      <c r="AO27" s="116">
        <v>1.704</v>
      </c>
      <c r="AP27" s="117">
        <v>1.473</v>
      </c>
    </row>
    <row r="28" spans="1:42" ht="11.25">
      <c r="A28" s="388"/>
      <c r="B28" s="118" t="s">
        <v>73</v>
      </c>
      <c r="C28" s="119"/>
      <c r="D28" s="119"/>
      <c r="E28" s="119"/>
      <c r="F28" s="119"/>
      <c r="G28" s="119"/>
      <c r="H28" s="119"/>
      <c r="I28" s="119"/>
      <c r="J28" s="119"/>
      <c r="K28" s="119"/>
      <c r="L28" s="119"/>
      <c r="M28" s="119"/>
      <c r="N28" s="119"/>
      <c r="O28" s="119"/>
      <c r="P28" s="119" t="s">
        <v>72</v>
      </c>
      <c r="Q28" s="119">
        <v>77</v>
      </c>
      <c r="R28" s="119">
        <v>77</v>
      </c>
      <c r="S28" s="119">
        <v>77</v>
      </c>
      <c r="T28" s="119">
        <v>77</v>
      </c>
      <c r="U28" s="119">
        <v>76</v>
      </c>
      <c r="V28" s="119">
        <v>76</v>
      </c>
      <c r="W28" s="119">
        <v>76</v>
      </c>
      <c r="X28" s="119">
        <v>68</v>
      </c>
      <c r="Y28" s="119">
        <v>68</v>
      </c>
      <c r="Z28" s="119">
        <v>61</v>
      </c>
      <c r="AA28" s="119">
        <v>23</v>
      </c>
      <c r="AB28" s="119">
        <v>19</v>
      </c>
      <c r="AC28" s="119">
        <v>17</v>
      </c>
      <c r="AD28" s="119">
        <v>16</v>
      </c>
      <c r="AE28" s="119">
        <v>13</v>
      </c>
      <c r="AF28" s="119">
        <v>10</v>
      </c>
      <c r="AG28" s="119">
        <v>10</v>
      </c>
      <c r="AH28" s="119">
        <v>6</v>
      </c>
      <c r="AI28" s="119">
        <v>6</v>
      </c>
      <c r="AJ28" s="119">
        <v>1</v>
      </c>
      <c r="AK28" s="119">
        <v>0</v>
      </c>
      <c r="AL28" s="119">
        <v>0</v>
      </c>
      <c r="AM28" s="120">
        <v>0</v>
      </c>
      <c r="AN28" s="120">
        <v>0</v>
      </c>
      <c r="AO28" s="120">
        <v>0</v>
      </c>
      <c r="AP28" s="121">
        <v>1</v>
      </c>
    </row>
    <row r="29" spans="1:42" ht="12.75" customHeight="1">
      <c r="A29" s="388" t="s">
        <v>81</v>
      </c>
      <c r="B29" s="112" t="s">
        <v>70</v>
      </c>
      <c r="C29" s="113">
        <v>116.7</v>
      </c>
      <c r="D29" s="113">
        <v>72.1</v>
      </c>
      <c r="E29" s="113">
        <v>71</v>
      </c>
      <c r="F29" s="113">
        <v>68.8</v>
      </c>
      <c r="G29" s="113">
        <v>65</v>
      </c>
      <c r="H29" s="113">
        <v>64.7</v>
      </c>
      <c r="I29" s="113">
        <v>55.2</v>
      </c>
      <c r="J29" s="113">
        <v>63.6</v>
      </c>
      <c r="K29" s="113">
        <v>57.6</v>
      </c>
      <c r="L29" s="113">
        <v>51.8</v>
      </c>
      <c r="M29" s="113">
        <v>53.6</v>
      </c>
      <c r="N29" s="113">
        <v>42.7</v>
      </c>
      <c r="O29" s="113">
        <v>45.1</v>
      </c>
      <c r="P29" s="113">
        <v>4.3</v>
      </c>
      <c r="Q29" s="113">
        <v>0</v>
      </c>
      <c r="R29" s="113">
        <v>0</v>
      </c>
      <c r="S29" s="113">
        <v>0</v>
      </c>
      <c r="T29" s="113">
        <v>0</v>
      </c>
      <c r="U29" s="113">
        <v>0</v>
      </c>
      <c r="V29" s="113">
        <v>0</v>
      </c>
      <c r="W29" s="113">
        <v>0</v>
      </c>
      <c r="X29" s="113">
        <v>0</v>
      </c>
      <c r="Y29" s="113">
        <v>0.5</v>
      </c>
      <c r="Z29" s="113">
        <v>0</v>
      </c>
      <c r="AA29" s="113">
        <v>0.7</v>
      </c>
      <c r="AB29" s="113">
        <v>3.3</v>
      </c>
      <c r="AC29" s="113">
        <v>2.8</v>
      </c>
      <c r="AD29" s="113">
        <v>2.5</v>
      </c>
      <c r="AE29" s="113">
        <v>2.8</v>
      </c>
      <c r="AF29" s="113">
        <v>1.7</v>
      </c>
      <c r="AG29" s="113">
        <v>2.5</v>
      </c>
      <c r="AH29" s="113">
        <v>2</v>
      </c>
      <c r="AI29" s="113">
        <v>0.66</v>
      </c>
      <c r="AJ29" s="113">
        <v>0.53</v>
      </c>
      <c r="AK29" s="113">
        <v>0.549</v>
      </c>
      <c r="AL29" s="113">
        <v>0.497</v>
      </c>
      <c r="AM29" s="113">
        <v>0.3</v>
      </c>
      <c r="AN29" s="113">
        <v>0</v>
      </c>
      <c r="AO29" s="113">
        <v>0</v>
      </c>
      <c r="AP29" s="114">
        <v>0</v>
      </c>
    </row>
    <row r="30" spans="1:42" ht="11.25">
      <c r="A30" s="388"/>
      <c r="B30" s="115" t="s">
        <v>71</v>
      </c>
      <c r="C30" s="92" t="s">
        <v>72</v>
      </c>
      <c r="D30" s="116">
        <v>1.2</v>
      </c>
      <c r="E30" s="116">
        <v>2.3</v>
      </c>
      <c r="F30" s="116">
        <v>8.5</v>
      </c>
      <c r="G30" s="116">
        <v>7.2</v>
      </c>
      <c r="H30" s="116">
        <v>0</v>
      </c>
      <c r="I30" s="116">
        <v>8.6</v>
      </c>
      <c r="J30" s="116">
        <v>9.1</v>
      </c>
      <c r="K30" s="116">
        <v>7.8</v>
      </c>
      <c r="L30" s="116">
        <v>6.7</v>
      </c>
      <c r="M30" s="116">
        <v>5.5</v>
      </c>
      <c r="N30" s="116">
        <v>3.5</v>
      </c>
      <c r="O30" s="116">
        <v>7.7</v>
      </c>
      <c r="P30" s="116">
        <v>7.5</v>
      </c>
      <c r="Q30" s="116">
        <v>14</v>
      </c>
      <c r="R30" s="116">
        <v>13.7</v>
      </c>
      <c r="S30" s="116">
        <v>14.3</v>
      </c>
      <c r="T30" s="116">
        <v>16.1</v>
      </c>
      <c r="U30" s="116">
        <v>14.6</v>
      </c>
      <c r="V30" s="116">
        <v>15.6</v>
      </c>
      <c r="W30" s="92">
        <v>9.2</v>
      </c>
      <c r="X30" s="92">
        <v>10.5</v>
      </c>
      <c r="Y30" s="92">
        <v>10</v>
      </c>
      <c r="Z30" s="92">
        <v>1.1</v>
      </c>
      <c r="AA30" s="92">
        <v>3.8</v>
      </c>
      <c r="AB30" s="92">
        <v>4.6</v>
      </c>
      <c r="AC30" s="92">
        <v>3.1</v>
      </c>
      <c r="AD30" s="92">
        <v>4.9</v>
      </c>
      <c r="AE30" s="92">
        <v>5.3</v>
      </c>
      <c r="AF30" s="92">
        <v>4.1</v>
      </c>
      <c r="AG30" s="92">
        <v>9.9</v>
      </c>
      <c r="AH30" s="92">
        <v>18.5</v>
      </c>
      <c r="AI30" s="92">
        <v>14.25</v>
      </c>
      <c r="AJ30" s="92">
        <v>10.23</v>
      </c>
      <c r="AK30" s="92">
        <v>12.144</v>
      </c>
      <c r="AL30" s="92">
        <v>13.094</v>
      </c>
      <c r="AM30" s="116">
        <v>9.4</v>
      </c>
      <c r="AN30" s="116">
        <v>10.187</v>
      </c>
      <c r="AO30" s="116">
        <v>5.56</v>
      </c>
      <c r="AP30" s="117">
        <v>1.053</v>
      </c>
    </row>
    <row r="31" spans="1:42" ht="11.25">
      <c r="A31" s="388"/>
      <c r="B31" s="118" t="s">
        <v>73</v>
      </c>
      <c r="C31" s="119"/>
      <c r="D31" s="119"/>
      <c r="E31" s="119"/>
      <c r="F31" s="119"/>
      <c r="G31" s="119"/>
      <c r="H31" s="119"/>
      <c r="I31" s="119"/>
      <c r="J31" s="119"/>
      <c r="K31" s="119"/>
      <c r="L31" s="119"/>
      <c r="M31" s="119"/>
      <c r="N31" s="119"/>
      <c r="O31" s="119"/>
      <c r="P31" s="119" t="s">
        <v>72</v>
      </c>
      <c r="Q31" s="119">
        <v>66</v>
      </c>
      <c r="R31" s="119">
        <v>65</v>
      </c>
      <c r="S31" s="119">
        <v>65</v>
      </c>
      <c r="T31" s="119">
        <v>63</v>
      </c>
      <c r="U31" s="119">
        <v>64</v>
      </c>
      <c r="V31" s="119">
        <v>63</v>
      </c>
      <c r="W31" s="119">
        <v>63</v>
      </c>
      <c r="X31" s="119">
        <v>63</v>
      </c>
      <c r="Y31" s="119">
        <v>63</v>
      </c>
      <c r="Z31" s="119">
        <v>63</v>
      </c>
      <c r="AA31" s="119">
        <v>51</v>
      </c>
      <c r="AB31" s="119">
        <v>42</v>
      </c>
      <c r="AC31" s="119">
        <v>40</v>
      </c>
      <c r="AD31" s="119">
        <v>39</v>
      </c>
      <c r="AE31" s="119">
        <v>32</v>
      </c>
      <c r="AF31" s="119">
        <v>32</v>
      </c>
      <c r="AG31" s="119">
        <v>28</v>
      </c>
      <c r="AH31" s="119">
        <v>25</v>
      </c>
      <c r="AI31" s="119">
        <v>23</v>
      </c>
      <c r="AJ31" s="119">
        <v>10</v>
      </c>
      <c r="AK31" s="119">
        <v>6</v>
      </c>
      <c r="AL31" s="119">
        <v>5</v>
      </c>
      <c r="AM31" s="120">
        <v>4</v>
      </c>
      <c r="AN31" s="120">
        <v>1</v>
      </c>
      <c r="AO31" s="120">
        <v>0</v>
      </c>
      <c r="AP31" s="121">
        <v>1</v>
      </c>
    </row>
    <row r="32" spans="1:42" ht="12.75" customHeight="1">
      <c r="A32" s="388" t="s">
        <v>82</v>
      </c>
      <c r="B32" s="112" t="s">
        <v>70</v>
      </c>
      <c r="C32" s="113">
        <v>147</v>
      </c>
      <c r="D32" s="113">
        <v>75</v>
      </c>
      <c r="E32" s="113">
        <v>65.5</v>
      </c>
      <c r="F32" s="113">
        <v>60.5</v>
      </c>
      <c r="G32" s="113">
        <v>54.7</v>
      </c>
      <c r="H32" s="113">
        <v>54.6</v>
      </c>
      <c r="I32" s="113">
        <v>50.6</v>
      </c>
      <c r="J32" s="113">
        <v>46.8</v>
      </c>
      <c r="K32" s="113">
        <v>34.8</v>
      </c>
      <c r="L32" s="113">
        <v>34</v>
      </c>
      <c r="M32" s="113">
        <v>27.3</v>
      </c>
      <c r="N32" s="113">
        <v>26.9</v>
      </c>
      <c r="O32" s="113">
        <v>14</v>
      </c>
      <c r="P32" s="113">
        <v>0</v>
      </c>
      <c r="Q32" s="113">
        <v>0</v>
      </c>
      <c r="R32" s="113">
        <v>0</v>
      </c>
      <c r="S32" s="113">
        <v>0</v>
      </c>
      <c r="T32" s="113">
        <v>0</v>
      </c>
      <c r="U32" s="113">
        <v>0</v>
      </c>
      <c r="V32" s="113">
        <v>0</v>
      </c>
      <c r="W32" s="113">
        <v>0</v>
      </c>
      <c r="X32" s="113">
        <v>0</v>
      </c>
      <c r="Y32" s="113">
        <v>0</v>
      </c>
      <c r="Z32" s="113">
        <v>0</v>
      </c>
      <c r="AA32" s="113">
        <v>0</v>
      </c>
      <c r="AB32" s="113">
        <v>0</v>
      </c>
      <c r="AC32" s="113">
        <v>0</v>
      </c>
      <c r="AD32" s="113">
        <v>0</v>
      </c>
      <c r="AE32" s="113">
        <v>0</v>
      </c>
      <c r="AF32" s="113">
        <v>0</v>
      </c>
      <c r="AG32" s="113">
        <v>0</v>
      </c>
      <c r="AH32" s="113">
        <v>0</v>
      </c>
      <c r="AI32" s="113">
        <v>0</v>
      </c>
      <c r="AJ32" s="113">
        <v>0</v>
      </c>
      <c r="AK32" s="113">
        <v>0</v>
      </c>
      <c r="AL32" s="113">
        <v>0</v>
      </c>
      <c r="AM32" s="113">
        <v>0</v>
      </c>
      <c r="AN32" s="113">
        <v>0</v>
      </c>
      <c r="AO32" s="113">
        <v>0</v>
      </c>
      <c r="AP32" s="114">
        <v>0</v>
      </c>
    </row>
    <row r="33" spans="1:42" ht="11.25">
      <c r="A33" s="388"/>
      <c r="B33" s="115" t="s">
        <v>71</v>
      </c>
      <c r="C33" s="92" t="s">
        <v>72</v>
      </c>
      <c r="D33" s="116">
        <v>1.2</v>
      </c>
      <c r="E33" s="116">
        <v>0.8</v>
      </c>
      <c r="F33" s="116">
        <v>2.1</v>
      </c>
      <c r="G33" s="116">
        <v>1.1</v>
      </c>
      <c r="H33" s="116">
        <v>1.8</v>
      </c>
      <c r="I33" s="116">
        <v>2</v>
      </c>
      <c r="J33" s="116">
        <v>1</v>
      </c>
      <c r="K33" s="116">
        <v>1.6</v>
      </c>
      <c r="L33" s="116">
        <v>1.3</v>
      </c>
      <c r="M33" s="116">
        <v>0.6</v>
      </c>
      <c r="N33" s="116">
        <v>0.3</v>
      </c>
      <c r="O33" s="116">
        <v>0.1</v>
      </c>
      <c r="P33" s="116">
        <v>0</v>
      </c>
      <c r="Q33" s="116">
        <v>0</v>
      </c>
      <c r="R33" s="116">
        <v>0</v>
      </c>
      <c r="S33" s="116">
        <v>0</v>
      </c>
      <c r="T33" s="116">
        <v>0</v>
      </c>
      <c r="U33" s="116">
        <v>0</v>
      </c>
      <c r="V33" s="116">
        <v>0</v>
      </c>
      <c r="W33" s="92">
        <v>1.7</v>
      </c>
      <c r="X33" s="92"/>
      <c r="Y33" s="92"/>
      <c r="Z33" s="92"/>
      <c r="AA33" s="92"/>
      <c r="AB33" s="92"/>
      <c r="AC33" s="92"/>
      <c r="AD33" s="92"/>
      <c r="AE33" s="92"/>
      <c r="AF33" s="92"/>
      <c r="AG33" s="92"/>
      <c r="AH33" s="92">
        <v>0</v>
      </c>
      <c r="AI33" s="92">
        <v>0</v>
      </c>
      <c r="AJ33" s="92">
        <v>0</v>
      </c>
      <c r="AK33" s="92">
        <v>0</v>
      </c>
      <c r="AL33" s="92">
        <v>0</v>
      </c>
      <c r="AM33" s="116">
        <v>0</v>
      </c>
      <c r="AN33" s="116"/>
      <c r="AO33" s="116">
        <v>0</v>
      </c>
      <c r="AP33" s="117">
        <v>0</v>
      </c>
    </row>
    <row r="34" spans="1:42" ht="11.25">
      <c r="A34" s="388"/>
      <c r="B34" s="118" t="s">
        <v>73</v>
      </c>
      <c r="C34" s="119"/>
      <c r="D34" s="119"/>
      <c r="E34" s="119"/>
      <c r="F34" s="119"/>
      <c r="G34" s="119"/>
      <c r="H34" s="119"/>
      <c r="I34" s="119"/>
      <c r="J34" s="119"/>
      <c r="K34" s="119"/>
      <c r="L34" s="119"/>
      <c r="M34" s="119"/>
      <c r="N34" s="119"/>
      <c r="O34" s="119"/>
      <c r="P34" s="119" t="s">
        <v>72</v>
      </c>
      <c r="Q34" s="119">
        <v>61</v>
      </c>
      <c r="R34" s="119">
        <v>61</v>
      </c>
      <c r="S34" s="119">
        <v>60</v>
      </c>
      <c r="T34" s="119">
        <v>60</v>
      </c>
      <c r="U34" s="119">
        <v>59</v>
      </c>
      <c r="V34" s="119">
        <v>58</v>
      </c>
      <c r="W34" s="119">
        <v>57</v>
      </c>
      <c r="X34" s="119">
        <v>56</v>
      </c>
      <c r="Y34" s="119">
        <v>51</v>
      </c>
      <c r="Z34" s="119">
        <v>45</v>
      </c>
      <c r="AA34" s="119">
        <v>33</v>
      </c>
      <c r="AB34" s="119">
        <v>33</v>
      </c>
      <c r="AC34" s="119">
        <v>0</v>
      </c>
      <c r="AD34" s="119">
        <v>0</v>
      </c>
      <c r="AE34" s="119">
        <v>0</v>
      </c>
      <c r="AF34" s="119">
        <v>0</v>
      </c>
      <c r="AG34" s="119">
        <v>0</v>
      </c>
      <c r="AH34" s="119">
        <v>0</v>
      </c>
      <c r="AI34" s="119">
        <v>0</v>
      </c>
      <c r="AJ34" s="119">
        <v>0</v>
      </c>
      <c r="AK34" s="119">
        <v>0</v>
      </c>
      <c r="AL34" s="119">
        <v>0</v>
      </c>
      <c r="AM34" s="120">
        <v>0</v>
      </c>
      <c r="AN34" s="120">
        <v>0</v>
      </c>
      <c r="AO34" s="120">
        <v>0</v>
      </c>
      <c r="AP34" s="121">
        <v>0</v>
      </c>
    </row>
    <row r="35" spans="1:39" ht="11.25">
      <c r="A3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row>
    <row r="36" spans="1:39" ht="11.25">
      <c r="A36" s="122" t="s">
        <v>83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row>
    <row r="37" spans="1:39" ht="11.25">
      <c r="A37" s="122" t="s">
        <v>84</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row>
    <row r="38" ht="11.25">
      <c r="A38" s="122" t="s">
        <v>85</v>
      </c>
    </row>
    <row r="39" spans="1:2" ht="11.25">
      <c r="A39" s="370" t="s">
        <v>509</v>
      </c>
      <c r="B39" s="124"/>
    </row>
  </sheetData>
  <sheetProtection selectLockedCells="1" selectUnlockedCells="1"/>
  <mergeCells count="11">
    <mergeCell ref="A17:A19"/>
    <mergeCell ref="A20:A22"/>
    <mergeCell ref="A23:A25"/>
    <mergeCell ref="A26:A28"/>
    <mergeCell ref="A29:A31"/>
    <mergeCell ref="A32:A34"/>
    <mergeCell ref="A4:B4"/>
    <mergeCell ref="A5:A7"/>
    <mergeCell ref="A8:A10"/>
    <mergeCell ref="A11:A13"/>
    <mergeCell ref="A14:A16"/>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O72"/>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16015625" defaultRowHeight="11.25"/>
  <cols>
    <col min="1" max="1" width="27" style="4" customWidth="1"/>
    <col min="2" max="40" width="9.66015625" style="4" customWidth="1"/>
    <col min="41" max="16384" width="11.16015625" style="4" customWidth="1"/>
  </cols>
  <sheetData>
    <row r="1" spans="1:38" ht="12.75">
      <c r="A1" s="81" t="s">
        <v>86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1.25">
      <c r="A2" s="12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ht="11.25">
      <c r="A3" s="126" t="s">
        <v>87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1" ht="11.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O4" s="8" t="s">
        <v>88</v>
      </c>
    </row>
    <row r="5" spans="1:41" ht="11.25">
      <c r="A5" s="127" t="s">
        <v>89</v>
      </c>
      <c r="B5" s="128">
        <v>1980</v>
      </c>
      <c r="C5" s="83">
        <v>1981</v>
      </c>
      <c r="D5" s="83">
        <v>1982</v>
      </c>
      <c r="E5" s="83">
        <v>1983</v>
      </c>
      <c r="F5" s="83">
        <v>1984</v>
      </c>
      <c r="G5" s="83">
        <v>1985</v>
      </c>
      <c r="H5" s="83">
        <v>1986</v>
      </c>
      <c r="I5" s="83">
        <v>1987</v>
      </c>
      <c r="J5" s="83">
        <v>1988</v>
      </c>
      <c r="K5" s="83">
        <v>1989</v>
      </c>
      <c r="L5" s="83">
        <v>1990</v>
      </c>
      <c r="M5" s="83">
        <v>1991</v>
      </c>
      <c r="N5" s="83">
        <v>1992</v>
      </c>
      <c r="O5" s="83">
        <v>1993</v>
      </c>
      <c r="P5" s="83">
        <v>1994</v>
      </c>
      <c r="Q5" s="83">
        <v>1995</v>
      </c>
      <c r="R5" s="83">
        <v>1996</v>
      </c>
      <c r="S5" s="83">
        <v>1997</v>
      </c>
      <c r="T5" s="83">
        <v>1998</v>
      </c>
      <c r="U5" s="83">
        <v>1999</v>
      </c>
      <c r="V5" s="83" t="s">
        <v>90</v>
      </c>
      <c r="W5" s="83">
        <v>2001</v>
      </c>
      <c r="X5" s="83">
        <v>2002</v>
      </c>
      <c r="Y5" s="83">
        <v>2003</v>
      </c>
      <c r="Z5" s="83">
        <v>2004</v>
      </c>
      <c r="AA5" s="83">
        <v>2005</v>
      </c>
      <c r="AB5" s="83">
        <v>2006</v>
      </c>
      <c r="AC5" s="83">
        <v>2007</v>
      </c>
      <c r="AD5" s="83">
        <v>2008</v>
      </c>
      <c r="AE5" s="83">
        <v>2009</v>
      </c>
      <c r="AF5" s="83">
        <v>2010</v>
      </c>
      <c r="AG5" s="83">
        <v>2011</v>
      </c>
      <c r="AH5" s="83">
        <v>2012</v>
      </c>
      <c r="AI5" s="83">
        <v>2013</v>
      </c>
      <c r="AJ5" s="83">
        <v>2014</v>
      </c>
      <c r="AK5" s="83">
        <v>2015</v>
      </c>
      <c r="AL5" s="83">
        <v>2016</v>
      </c>
      <c r="AM5" s="83">
        <v>2017</v>
      </c>
      <c r="AN5" s="83">
        <v>2018</v>
      </c>
      <c r="AO5" s="102">
        <v>2019</v>
      </c>
    </row>
    <row r="6" spans="1:41" ht="11.25">
      <c r="A6" s="86" t="s">
        <v>91</v>
      </c>
      <c r="B6" s="87">
        <v>28</v>
      </c>
      <c r="C6" s="87">
        <v>28</v>
      </c>
      <c r="D6" s="87">
        <v>28</v>
      </c>
      <c r="E6" s="87">
        <v>29</v>
      </c>
      <c r="F6" s="87">
        <v>29</v>
      </c>
      <c r="G6" s="87">
        <v>26</v>
      </c>
      <c r="H6" s="87">
        <v>27</v>
      </c>
      <c r="I6" s="87">
        <v>27</v>
      </c>
      <c r="J6" s="87">
        <v>25</v>
      </c>
      <c r="K6" s="87">
        <v>30</v>
      </c>
      <c r="L6" s="87">
        <v>29</v>
      </c>
      <c r="M6" s="87">
        <v>30</v>
      </c>
      <c r="N6" s="87">
        <v>33</v>
      </c>
      <c r="O6" s="87">
        <v>31</v>
      </c>
      <c r="P6" s="87">
        <v>38</v>
      </c>
      <c r="Q6" s="87">
        <v>37</v>
      </c>
      <c r="R6" s="87">
        <v>39</v>
      </c>
      <c r="S6" s="87">
        <v>38</v>
      </c>
      <c r="T6" s="87">
        <v>37</v>
      </c>
      <c r="U6" s="87">
        <v>38</v>
      </c>
      <c r="V6" s="87" t="s">
        <v>92</v>
      </c>
      <c r="W6" s="87">
        <v>74</v>
      </c>
      <c r="X6" s="87">
        <v>72</v>
      </c>
      <c r="Y6" s="87">
        <v>76</v>
      </c>
      <c r="Z6" s="87">
        <v>75</v>
      </c>
      <c r="AA6" s="87">
        <v>71</v>
      </c>
      <c r="AB6" s="87">
        <v>70</v>
      </c>
      <c r="AC6" s="87">
        <v>72</v>
      </c>
      <c r="AD6" s="87">
        <v>74</v>
      </c>
      <c r="AE6" s="87">
        <v>74</v>
      </c>
      <c r="AF6" s="87">
        <v>75</v>
      </c>
      <c r="AG6" s="87">
        <v>77</v>
      </c>
      <c r="AH6" s="87">
        <v>75</v>
      </c>
      <c r="AI6" s="87">
        <v>74</v>
      </c>
      <c r="AJ6" s="87">
        <v>72</v>
      </c>
      <c r="AK6" s="87">
        <v>73</v>
      </c>
      <c r="AL6" s="87">
        <v>66</v>
      </c>
      <c r="AM6" s="87">
        <v>62</v>
      </c>
      <c r="AN6" s="87">
        <v>67</v>
      </c>
      <c r="AO6" s="103">
        <v>43</v>
      </c>
    </row>
    <row r="7" spans="1:41" ht="11.25">
      <c r="A7" s="90" t="s">
        <v>93</v>
      </c>
      <c r="B7" s="91">
        <v>108</v>
      </c>
      <c r="C7" s="91">
        <v>108</v>
      </c>
      <c r="D7" s="91">
        <v>100</v>
      </c>
      <c r="E7" s="91">
        <v>95</v>
      </c>
      <c r="F7" s="91">
        <v>89</v>
      </c>
      <c r="G7" s="91">
        <v>63</v>
      </c>
      <c r="H7" s="91">
        <v>66</v>
      </c>
      <c r="I7" s="91">
        <v>62</v>
      </c>
      <c r="J7" s="91">
        <v>58</v>
      </c>
      <c r="K7" s="91">
        <v>55</v>
      </c>
      <c r="L7" s="91">
        <v>56</v>
      </c>
      <c r="M7" s="91">
        <v>56</v>
      </c>
      <c r="N7" s="91">
        <v>60</v>
      </c>
      <c r="O7" s="91">
        <v>60</v>
      </c>
      <c r="P7" s="91">
        <v>56</v>
      </c>
      <c r="Q7" s="91">
        <v>59</v>
      </c>
      <c r="R7" s="91">
        <v>55</v>
      </c>
      <c r="S7" s="91">
        <v>59</v>
      </c>
      <c r="T7" s="91">
        <v>58</v>
      </c>
      <c r="U7" s="91">
        <v>61</v>
      </c>
      <c r="V7" s="91">
        <v>57</v>
      </c>
      <c r="W7" s="91">
        <v>64</v>
      </c>
      <c r="X7" s="91">
        <v>62</v>
      </c>
      <c r="Y7" s="91">
        <v>62</v>
      </c>
      <c r="Z7" s="91">
        <v>64</v>
      </c>
      <c r="AA7" s="91">
        <v>63</v>
      </c>
      <c r="AB7" s="91">
        <v>69</v>
      </c>
      <c r="AC7" s="91">
        <v>68</v>
      </c>
      <c r="AD7" s="91">
        <v>67</v>
      </c>
      <c r="AE7" s="91">
        <v>68</v>
      </c>
      <c r="AF7" s="91">
        <v>63</v>
      </c>
      <c r="AG7" s="91">
        <v>64</v>
      </c>
      <c r="AH7" s="91">
        <v>54</v>
      </c>
      <c r="AI7" s="91">
        <v>52</v>
      </c>
      <c r="AJ7" s="91">
        <v>43</v>
      </c>
      <c r="AK7" s="91">
        <v>41</v>
      </c>
      <c r="AL7" s="91">
        <v>42</v>
      </c>
      <c r="AM7" s="91">
        <v>41</v>
      </c>
      <c r="AN7" s="91">
        <v>41</v>
      </c>
      <c r="AO7" s="104">
        <v>67</v>
      </c>
    </row>
    <row r="8" spans="1:41" ht="11.25">
      <c r="A8" s="129" t="s">
        <v>94</v>
      </c>
      <c r="B8" s="130">
        <v>288</v>
      </c>
      <c r="C8" s="130">
        <v>288</v>
      </c>
      <c r="D8" s="130">
        <v>265</v>
      </c>
      <c r="E8" s="130">
        <v>271</v>
      </c>
      <c r="F8" s="130">
        <v>270</v>
      </c>
      <c r="G8" s="130">
        <v>221</v>
      </c>
      <c r="H8" s="130">
        <v>191</v>
      </c>
      <c r="I8" s="130">
        <v>172</v>
      </c>
      <c r="J8" s="130">
        <v>158</v>
      </c>
      <c r="K8" s="130">
        <v>136</v>
      </c>
      <c r="L8" s="130">
        <v>133</v>
      </c>
      <c r="M8" s="130">
        <v>130</v>
      </c>
      <c r="N8" s="130">
        <v>128</v>
      </c>
      <c r="O8" s="130">
        <v>124</v>
      </c>
      <c r="P8" s="130">
        <v>113</v>
      </c>
      <c r="Q8" s="130">
        <v>113</v>
      </c>
      <c r="R8" s="130">
        <v>116</v>
      </c>
      <c r="S8" s="130">
        <v>113</v>
      </c>
      <c r="T8" s="130">
        <v>115</v>
      </c>
      <c r="U8" s="130">
        <v>110</v>
      </c>
      <c r="V8" s="130" t="s">
        <v>95</v>
      </c>
      <c r="W8" s="130">
        <v>90</v>
      </c>
      <c r="X8" s="130">
        <v>87</v>
      </c>
      <c r="Y8" s="130">
        <v>77</v>
      </c>
      <c r="Z8" s="130">
        <v>80</v>
      </c>
      <c r="AA8" s="130">
        <v>84</v>
      </c>
      <c r="AB8" s="130">
        <v>79</v>
      </c>
      <c r="AC8" s="130">
        <v>74</v>
      </c>
      <c r="AD8" s="130">
        <v>74</v>
      </c>
      <c r="AE8" s="130">
        <v>75</v>
      </c>
      <c r="AF8" s="130">
        <v>73</v>
      </c>
      <c r="AG8" s="130">
        <v>70</v>
      </c>
      <c r="AH8" s="130">
        <v>68</v>
      </c>
      <c r="AI8" s="130">
        <v>63</v>
      </c>
      <c r="AJ8" s="130">
        <v>62</v>
      </c>
      <c r="AK8" s="130">
        <v>62</v>
      </c>
      <c r="AL8" s="130">
        <v>60</v>
      </c>
      <c r="AM8" s="130">
        <v>62</v>
      </c>
      <c r="AN8" s="130">
        <v>62</v>
      </c>
      <c r="AO8" s="131">
        <v>76</v>
      </c>
    </row>
    <row r="9" spans="1:41" ht="11.25">
      <c r="A9" s="132" t="s">
        <v>96</v>
      </c>
      <c r="B9" s="95">
        <v>424</v>
      </c>
      <c r="C9" s="95">
        <v>424</v>
      </c>
      <c r="D9" s="95">
        <v>393</v>
      </c>
      <c r="E9" s="95">
        <v>395</v>
      </c>
      <c r="F9" s="95">
        <v>388</v>
      </c>
      <c r="G9" s="95">
        <v>310</v>
      </c>
      <c r="H9" s="95">
        <v>284</v>
      </c>
      <c r="I9" s="95">
        <v>261</v>
      </c>
      <c r="J9" s="95">
        <v>241</v>
      </c>
      <c r="K9" s="95">
        <v>221</v>
      </c>
      <c r="L9" s="95">
        <v>218</v>
      </c>
      <c r="M9" s="95">
        <v>216</v>
      </c>
      <c r="N9" s="95">
        <v>221</v>
      </c>
      <c r="O9" s="95">
        <v>215</v>
      </c>
      <c r="P9" s="95">
        <v>207</v>
      </c>
      <c r="Q9" s="95">
        <v>209</v>
      </c>
      <c r="R9" s="95">
        <v>210</v>
      </c>
      <c r="S9" s="95">
        <v>210</v>
      </c>
      <c r="T9" s="95">
        <v>210</v>
      </c>
      <c r="U9" s="95">
        <v>209</v>
      </c>
      <c r="V9" s="95">
        <v>226</v>
      </c>
      <c r="W9" s="95">
        <v>228</v>
      </c>
      <c r="X9" s="95">
        <v>221</v>
      </c>
      <c r="Y9" s="95">
        <v>215</v>
      </c>
      <c r="Z9" s="95">
        <v>219</v>
      </c>
      <c r="AA9" s="95">
        <v>218</v>
      </c>
      <c r="AB9" s="95">
        <v>218</v>
      </c>
      <c r="AC9" s="95">
        <v>214</v>
      </c>
      <c r="AD9" s="95">
        <v>215</v>
      </c>
      <c r="AE9" s="95">
        <v>217</v>
      </c>
      <c r="AF9" s="95">
        <v>211</v>
      </c>
      <c r="AG9" s="95">
        <v>211</v>
      </c>
      <c r="AH9" s="95">
        <v>197</v>
      </c>
      <c r="AI9" s="95">
        <v>189</v>
      </c>
      <c r="AJ9" s="95">
        <v>177</v>
      </c>
      <c r="AK9" s="95">
        <v>176</v>
      </c>
      <c r="AL9" s="95">
        <v>168</v>
      </c>
      <c r="AM9" s="95">
        <v>165</v>
      </c>
      <c r="AN9" s="95">
        <v>170</v>
      </c>
      <c r="AO9" s="105">
        <v>186</v>
      </c>
    </row>
    <row r="10" spans="1:38" ht="11.25">
      <c r="A10" s="100" t="s">
        <v>53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8"/>
    </row>
    <row r="11" spans="1:38" ht="11.25">
      <c r="A11" s="371" t="s">
        <v>54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58"/>
    </row>
    <row r="12" spans="1:38" ht="11.25">
      <c r="A12" s="372" t="s">
        <v>97</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58"/>
    </row>
    <row r="13" spans="1:38" ht="11.25">
      <c r="A13" s="372" t="s">
        <v>98</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58"/>
    </row>
    <row r="14" spans="1:38" ht="11.25">
      <c r="A14" s="372" t="s">
        <v>99</v>
      </c>
      <c r="B14" s="37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58"/>
    </row>
    <row r="15" spans="1:38" ht="11.25">
      <c r="A15" s="6"/>
      <c r="B15" s="133"/>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58"/>
    </row>
    <row r="16" spans="1:38" ht="11.25">
      <c r="A16" s="126" t="s">
        <v>100</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58"/>
    </row>
    <row r="17" spans="1:41" ht="11.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58"/>
      <c r="AO17" s="8" t="s">
        <v>101</v>
      </c>
    </row>
    <row r="18" spans="1:41" ht="11.25">
      <c r="A18" s="127" t="s">
        <v>89</v>
      </c>
      <c r="B18" s="128">
        <v>1980</v>
      </c>
      <c r="C18" s="83">
        <v>1981</v>
      </c>
      <c r="D18" s="83">
        <v>1982</v>
      </c>
      <c r="E18" s="83">
        <v>1983</v>
      </c>
      <c r="F18" s="83">
        <v>1984</v>
      </c>
      <c r="G18" s="83">
        <v>1985</v>
      </c>
      <c r="H18" s="83">
        <v>1986</v>
      </c>
      <c r="I18" s="83">
        <v>1987</v>
      </c>
      <c r="J18" s="83">
        <v>1988</v>
      </c>
      <c r="K18" s="83">
        <v>1989</v>
      </c>
      <c r="L18" s="83">
        <v>1990</v>
      </c>
      <c r="M18" s="83">
        <v>1991</v>
      </c>
      <c r="N18" s="83">
        <v>1992</v>
      </c>
      <c r="O18" s="83">
        <v>1993</v>
      </c>
      <c r="P18" s="83">
        <v>1994</v>
      </c>
      <c r="Q18" s="83">
        <v>1995</v>
      </c>
      <c r="R18" s="83">
        <v>1996</v>
      </c>
      <c r="S18" s="83">
        <v>1997</v>
      </c>
      <c r="T18" s="83">
        <v>1998</v>
      </c>
      <c r="U18" s="83">
        <v>1999</v>
      </c>
      <c r="V18" s="83" t="s">
        <v>102</v>
      </c>
      <c r="W18" s="83">
        <v>2001</v>
      </c>
      <c r="X18" s="83">
        <v>2002</v>
      </c>
      <c r="Y18" s="83">
        <v>2003</v>
      </c>
      <c r="Z18" s="83">
        <v>2004</v>
      </c>
      <c r="AA18" s="83">
        <v>2005</v>
      </c>
      <c r="AB18" s="83">
        <v>2006</v>
      </c>
      <c r="AC18" s="83">
        <v>2007</v>
      </c>
      <c r="AD18" s="83">
        <v>2008</v>
      </c>
      <c r="AE18" s="83">
        <v>2009</v>
      </c>
      <c r="AF18" s="83">
        <v>2010</v>
      </c>
      <c r="AG18" s="83">
        <v>2011</v>
      </c>
      <c r="AH18" s="83">
        <v>2012</v>
      </c>
      <c r="AI18" s="83">
        <v>2013</v>
      </c>
      <c r="AJ18" s="83">
        <v>2014</v>
      </c>
      <c r="AK18" s="83">
        <v>2015</v>
      </c>
      <c r="AL18" s="83">
        <v>2016</v>
      </c>
      <c r="AM18" s="83">
        <v>2017</v>
      </c>
      <c r="AN18" s="83">
        <v>2018</v>
      </c>
      <c r="AO18" s="102">
        <v>2019</v>
      </c>
    </row>
    <row r="19" spans="1:41" ht="11.25">
      <c r="A19" s="134" t="s">
        <v>103</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6"/>
    </row>
    <row r="20" spans="1:41" ht="11.25">
      <c r="A20" s="90" t="s">
        <v>104</v>
      </c>
      <c r="B20" s="91" t="s">
        <v>72</v>
      </c>
      <c r="C20" s="91">
        <v>159</v>
      </c>
      <c r="D20" s="91">
        <v>170</v>
      </c>
      <c r="E20" s="91">
        <v>173</v>
      </c>
      <c r="F20" s="91">
        <v>178</v>
      </c>
      <c r="G20" s="91">
        <v>178</v>
      </c>
      <c r="H20" s="91">
        <v>172</v>
      </c>
      <c r="I20" s="91">
        <v>171</v>
      </c>
      <c r="J20" s="91">
        <v>167</v>
      </c>
      <c r="K20" s="91">
        <v>224</v>
      </c>
      <c r="L20" s="91">
        <v>203</v>
      </c>
      <c r="M20" s="91">
        <v>209</v>
      </c>
      <c r="N20" s="91">
        <v>212</v>
      </c>
      <c r="O20" s="91">
        <v>211</v>
      </c>
      <c r="P20" s="91">
        <v>216</v>
      </c>
      <c r="Q20" s="91">
        <v>218</v>
      </c>
      <c r="R20" s="91">
        <v>228</v>
      </c>
      <c r="S20" s="91">
        <v>243</v>
      </c>
      <c r="T20" s="91">
        <v>245</v>
      </c>
      <c r="U20" s="91">
        <v>256</v>
      </c>
      <c r="V20" s="91" t="s">
        <v>105</v>
      </c>
      <c r="W20" s="91" t="s">
        <v>106</v>
      </c>
      <c r="X20" s="91" t="s">
        <v>107</v>
      </c>
      <c r="Y20" s="91" t="s">
        <v>108</v>
      </c>
      <c r="Z20" s="91" t="s">
        <v>109</v>
      </c>
      <c r="AA20" s="91" t="s">
        <v>110</v>
      </c>
      <c r="AB20" s="91" t="s">
        <v>107</v>
      </c>
      <c r="AC20" s="91" t="s">
        <v>111</v>
      </c>
      <c r="AD20" s="91" t="s">
        <v>112</v>
      </c>
      <c r="AE20" s="91" t="s">
        <v>113</v>
      </c>
      <c r="AF20" s="91" t="s">
        <v>114</v>
      </c>
      <c r="AG20" s="91">
        <v>154</v>
      </c>
      <c r="AH20" s="91">
        <v>122</v>
      </c>
      <c r="AI20" s="91">
        <v>132.482</v>
      </c>
      <c r="AJ20" s="91">
        <v>132</v>
      </c>
      <c r="AK20" s="91">
        <v>140.388</v>
      </c>
      <c r="AL20" s="137">
        <v>121.25</v>
      </c>
      <c r="AM20" s="137">
        <v>133.805</v>
      </c>
      <c r="AN20" s="137">
        <v>156</v>
      </c>
      <c r="AO20" s="138">
        <v>179</v>
      </c>
    </row>
    <row r="21" spans="1:41" ht="11.25">
      <c r="A21" s="90" t="s">
        <v>115</v>
      </c>
      <c r="B21" s="91" t="s">
        <v>72</v>
      </c>
      <c r="C21" s="91" t="s">
        <v>72</v>
      </c>
      <c r="D21" s="91" t="s">
        <v>72</v>
      </c>
      <c r="E21" s="91" t="s">
        <v>72</v>
      </c>
      <c r="F21" s="91" t="s">
        <v>72</v>
      </c>
      <c r="G21" s="91" t="s">
        <v>72</v>
      </c>
      <c r="H21" s="91" t="s">
        <v>72</v>
      </c>
      <c r="I21" s="91" t="s">
        <v>72</v>
      </c>
      <c r="J21" s="91" t="s">
        <v>72</v>
      </c>
      <c r="K21" s="91" t="s">
        <v>72</v>
      </c>
      <c r="L21" s="91">
        <v>25</v>
      </c>
      <c r="M21" s="91">
        <v>25</v>
      </c>
      <c r="N21" s="91">
        <v>88</v>
      </c>
      <c r="O21" s="91">
        <v>119</v>
      </c>
      <c r="P21" s="91">
        <v>119</v>
      </c>
      <c r="Q21" s="91">
        <v>119</v>
      </c>
      <c r="R21" s="91">
        <v>163</v>
      </c>
      <c r="S21" s="91">
        <v>163</v>
      </c>
      <c r="T21" s="91">
        <v>163</v>
      </c>
      <c r="U21" s="91">
        <v>211</v>
      </c>
      <c r="V21" s="91">
        <v>394</v>
      </c>
      <c r="W21" s="91">
        <v>476</v>
      </c>
      <c r="X21" s="91">
        <v>562</v>
      </c>
      <c r="Y21" s="91">
        <v>598</v>
      </c>
      <c r="Z21" s="91">
        <v>592</v>
      </c>
      <c r="AA21" s="91">
        <v>627</v>
      </c>
      <c r="AB21" s="91">
        <v>547</v>
      </c>
      <c r="AC21" s="91">
        <v>547</v>
      </c>
      <c r="AD21" s="91">
        <v>578</v>
      </c>
      <c r="AE21" s="91">
        <v>637</v>
      </c>
      <c r="AF21" s="91">
        <v>637</v>
      </c>
      <c r="AG21" s="91">
        <v>716</v>
      </c>
      <c r="AH21" s="91">
        <v>743</v>
      </c>
      <c r="AI21" s="91">
        <v>762</v>
      </c>
      <c r="AJ21" s="91">
        <v>678</v>
      </c>
      <c r="AK21" s="91">
        <v>669.967</v>
      </c>
      <c r="AL21" s="91">
        <v>668</v>
      </c>
      <c r="AM21" s="91">
        <v>649.162</v>
      </c>
      <c r="AN21" s="91">
        <v>680</v>
      </c>
      <c r="AO21" s="104">
        <v>708</v>
      </c>
    </row>
    <row r="22" spans="1:41" ht="11.25">
      <c r="A22" s="94" t="s">
        <v>96</v>
      </c>
      <c r="B22" s="95">
        <v>159</v>
      </c>
      <c r="C22" s="95">
        <v>159</v>
      </c>
      <c r="D22" s="95">
        <v>170</v>
      </c>
      <c r="E22" s="95">
        <v>173</v>
      </c>
      <c r="F22" s="95">
        <v>178</v>
      </c>
      <c r="G22" s="95">
        <v>178</v>
      </c>
      <c r="H22" s="95">
        <v>172</v>
      </c>
      <c r="I22" s="95">
        <v>171</v>
      </c>
      <c r="J22" s="95">
        <v>167</v>
      </c>
      <c r="K22" s="95">
        <v>224</v>
      </c>
      <c r="L22" s="95">
        <v>228</v>
      </c>
      <c r="M22" s="95">
        <v>234</v>
      </c>
      <c r="N22" s="95">
        <v>300</v>
      </c>
      <c r="O22" s="95">
        <v>330</v>
      </c>
      <c r="P22" s="95">
        <v>335</v>
      </c>
      <c r="Q22" s="95">
        <v>337</v>
      </c>
      <c r="R22" s="95">
        <v>391</v>
      </c>
      <c r="S22" s="95">
        <v>406</v>
      </c>
      <c r="T22" s="95">
        <v>408</v>
      </c>
      <c r="U22" s="95">
        <v>467</v>
      </c>
      <c r="V22" s="95" t="s">
        <v>116</v>
      </c>
      <c r="W22" s="95" t="s">
        <v>117</v>
      </c>
      <c r="X22" s="95" t="s">
        <v>118</v>
      </c>
      <c r="Y22" s="95" t="s">
        <v>119</v>
      </c>
      <c r="Z22" s="95" t="s">
        <v>120</v>
      </c>
      <c r="AA22" s="95" t="s">
        <v>121</v>
      </c>
      <c r="AB22" s="95" t="s">
        <v>122</v>
      </c>
      <c r="AC22" s="95" t="s">
        <v>123</v>
      </c>
      <c r="AD22" s="95" t="s">
        <v>124</v>
      </c>
      <c r="AE22" s="95" t="s">
        <v>125</v>
      </c>
      <c r="AF22" s="95" t="s">
        <v>126</v>
      </c>
      <c r="AG22" s="95">
        <v>870</v>
      </c>
      <c r="AH22" s="95">
        <v>865</v>
      </c>
      <c r="AI22" s="95">
        <v>894.482</v>
      </c>
      <c r="AJ22" s="95">
        <v>810</v>
      </c>
      <c r="AK22" s="95">
        <v>810.355</v>
      </c>
      <c r="AL22" s="95">
        <v>789.25</v>
      </c>
      <c r="AM22" s="95">
        <v>782.9670000000001</v>
      </c>
      <c r="AN22" s="95">
        <v>836</v>
      </c>
      <c r="AO22" s="105">
        <v>887</v>
      </c>
    </row>
    <row r="23" spans="1:41" ht="11.25">
      <c r="A23" s="134" t="s">
        <v>93</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6"/>
    </row>
    <row r="24" spans="1:41" ht="11.25">
      <c r="A24" s="90" t="s">
        <v>104</v>
      </c>
      <c r="B24" s="91" t="s">
        <v>72</v>
      </c>
      <c r="C24" s="91">
        <v>165</v>
      </c>
      <c r="D24" s="91">
        <v>193</v>
      </c>
      <c r="E24" s="91">
        <v>230</v>
      </c>
      <c r="F24" s="91">
        <v>206</v>
      </c>
      <c r="G24" s="91">
        <v>174</v>
      </c>
      <c r="H24" s="91">
        <v>218</v>
      </c>
      <c r="I24" s="91">
        <v>225</v>
      </c>
      <c r="J24" s="91">
        <v>190</v>
      </c>
      <c r="K24" s="91">
        <v>212</v>
      </c>
      <c r="L24" s="91">
        <v>217</v>
      </c>
      <c r="M24" s="91">
        <v>207</v>
      </c>
      <c r="N24" s="91">
        <v>207</v>
      </c>
      <c r="O24" s="91">
        <v>187</v>
      </c>
      <c r="P24" s="91">
        <v>181</v>
      </c>
      <c r="Q24" s="91">
        <v>167</v>
      </c>
      <c r="R24" s="91">
        <v>143</v>
      </c>
      <c r="S24" s="91">
        <v>142</v>
      </c>
      <c r="T24" s="91">
        <v>140</v>
      </c>
      <c r="U24" s="91">
        <v>126</v>
      </c>
      <c r="V24" s="91">
        <v>110</v>
      </c>
      <c r="W24" s="91">
        <v>118</v>
      </c>
      <c r="X24" s="91">
        <v>135</v>
      </c>
      <c r="Y24" s="91">
        <v>157</v>
      </c>
      <c r="Z24" s="91">
        <v>134</v>
      </c>
      <c r="AA24" s="91">
        <v>121</v>
      </c>
      <c r="AB24" s="91">
        <v>105</v>
      </c>
      <c r="AC24" s="91">
        <v>98</v>
      </c>
      <c r="AD24" s="91">
        <v>111</v>
      </c>
      <c r="AE24" s="91" t="s">
        <v>127</v>
      </c>
      <c r="AF24" s="91" t="s">
        <v>128</v>
      </c>
      <c r="AG24" s="91">
        <v>63</v>
      </c>
      <c r="AH24" s="91">
        <v>60</v>
      </c>
      <c r="AI24" s="91">
        <v>153.801</v>
      </c>
      <c r="AJ24" s="91">
        <v>140</v>
      </c>
      <c r="AK24" s="91">
        <v>85.397</v>
      </c>
      <c r="AL24" s="137">
        <v>85</v>
      </c>
      <c r="AM24" s="137">
        <v>85.475</v>
      </c>
      <c r="AN24" s="137">
        <v>95</v>
      </c>
      <c r="AO24" s="138">
        <v>107</v>
      </c>
    </row>
    <row r="25" spans="1:41" ht="11.25">
      <c r="A25" s="90" t="s">
        <v>115</v>
      </c>
      <c r="B25" s="91" t="s">
        <v>72</v>
      </c>
      <c r="C25" s="91">
        <v>7707</v>
      </c>
      <c r="D25" s="91">
        <v>6896</v>
      </c>
      <c r="E25" s="91">
        <v>6004</v>
      </c>
      <c r="F25" s="91">
        <v>5399</v>
      </c>
      <c r="G25" s="91">
        <v>2794</v>
      </c>
      <c r="H25" s="91">
        <v>2396</v>
      </c>
      <c r="I25" s="91">
        <v>2169</v>
      </c>
      <c r="J25" s="91">
        <v>2079</v>
      </c>
      <c r="K25" s="91">
        <v>1898</v>
      </c>
      <c r="L25" s="91">
        <v>1867</v>
      </c>
      <c r="M25" s="91">
        <v>1851</v>
      </c>
      <c r="N25" s="91">
        <v>1899</v>
      </c>
      <c r="O25" s="91">
        <v>2002</v>
      </c>
      <c r="P25" s="91">
        <v>2152</v>
      </c>
      <c r="Q25" s="91">
        <v>2295</v>
      </c>
      <c r="R25" s="91">
        <v>2211</v>
      </c>
      <c r="S25" s="91">
        <v>2452</v>
      </c>
      <c r="T25" s="91">
        <v>2396</v>
      </c>
      <c r="U25" s="91">
        <v>2619</v>
      </c>
      <c r="V25" s="91">
        <v>2540</v>
      </c>
      <c r="W25" s="91">
        <v>2395</v>
      </c>
      <c r="X25" s="91">
        <v>2808</v>
      </c>
      <c r="Y25" s="91">
        <v>2371</v>
      </c>
      <c r="Z25" s="91">
        <v>2743</v>
      </c>
      <c r="AA25" s="91">
        <v>2654</v>
      </c>
      <c r="AB25" s="91">
        <v>2987</v>
      </c>
      <c r="AC25" s="91">
        <v>2974</v>
      </c>
      <c r="AD25" s="91">
        <v>2893</v>
      </c>
      <c r="AE25" s="91">
        <v>3340</v>
      </c>
      <c r="AF25" s="91">
        <v>3021</v>
      </c>
      <c r="AG25" s="91">
        <v>3048</v>
      </c>
      <c r="AH25" s="91">
        <v>2252</v>
      </c>
      <c r="AI25" s="91">
        <v>2094.332</v>
      </c>
      <c r="AJ25" s="91">
        <v>2022</v>
      </c>
      <c r="AK25" s="91">
        <v>2341.656</v>
      </c>
      <c r="AL25" s="91">
        <v>2449</v>
      </c>
      <c r="AM25" s="91">
        <v>2322.366</v>
      </c>
      <c r="AN25" s="91">
        <v>2281</v>
      </c>
      <c r="AO25" s="104">
        <v>2213</v>
      </c>
    </row>
    <row r="26" spans="1:41" ht="11.25">
      <c r="A26" s="94" t="s">
        <v>96</v>
      </c>
      <c r="B26" s="95">
        <v>7872</v>
      </c>
      <c r="C26" s="95">
        <v>7872</v>
      </c>
      <c r="D26" s="95">
        <v>7089</v>
      </c>
      <c r="E26" s="95">
        <v>6234</v>
      </c>
      <c r="F26" s="95">
        <v>5605</v>
      </c>
      <c r="G26" s="95">
        <v>2968</v>
      </c>
      <c r="H26" s="95">
        <v>2614</v>
      </c>
      <c r="I26" s="95">
        <v>2394</v>
      </c>
      <c r="J26" s="95">
        <v>2269</v>
      </c>
      <c r="K26" s="95">
        <v>2110</v>
      </c>
      <c r="L26" s="95">
        <v>2084</v>
      </c>
      <c r="M26" s="95">
        <v>2058</v>
      </c>
      <c r="N26" s="95">
        <v>2106</v>
      </c>
      <c r="O26" s="95">
        <v>2189</v>
      </c>
      <c r="P26" s="95">
        <v>2333</v>
      </c>
      <c r="Q26" s="95">
        <v>2462</v>
      </c>
      <c r="R26" s="95">
        <v>2354</v>
      </c>
      <c r="S26" s="95">
        <v>2594</v>
      </c>
      <c r="T26" s="95">
        <v>2536</v>
      </c>
      <c r="U26" s="95">
        <v>2745</v>
      </c>
      <c r="V26" s="95">
        <v>2650</v>
      </c>
      <c r="W26" s="95">
        <v>2513</v>
      </c>
      <c r="X26" s="95">
        <v>2943</v>
      </c>
      <c r="Y26" s="95">
        <v>2528</v>
      </c>
      <c r="Z26" s="95">
        <v>2877</v>
      </c>
      <c r="AA26" s="95">
        <v>2775</v>
      </c>
      <c r="AB26" s="95">
        <v>3092</v>
      </c>
      <c r="AC26" s="95">
        <v>3072</v>
      </c>
      <c r="AD26" s="95">
        <v>3004</v>
      </c>
      <c r="AE26" s="95" t="s">
        <v>129</v>
      </c>
      <c r="AF26" s="95" t="s">
        <v>130</v>
      </c>
      <c r="AG26" s="95">
        <v>3111</v>
      </c>
      <c r="AH26" s="95">
        <v>2312</v>
      </c>
      <c r="AI26" s="95">
        <v>2248.133</v>
      </c>
      <c r="AJ26" s="95">
        <v>2162</v>
      </c>
      <c r="AK26" s="95">
        <v>2427.053</v>
      </c>
      <c r="AL26" s="95">
        <v>2534</v>
      </c>
      <c r="AM26" s="95">
        <v>2407.841</v>
      </c>
      <c r="AN26" s="95">
        <v>2377</v>
      </c>
      <c r="AO26" s="105">
        <v>2320</v>
      </c>
    </row>
    <row r="27" spans="1:41" ht="11.25">
      <c r="A27" s="134" t="s">
        <v>131</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6"/>
    </row>
    <row r="28" spans="1:41" ht="11.25">
      <c r="A28" s="90" t="s">
        <v>104</v>
      </c>
      <c r="B28" s="91" t="s">
        <v>72</v>
      </c>
      <c r="C28" s="91">
        <v>1669</v>
      </c>
      <c r="D28" s="91">
        <v>1559</v>
      </c>
      <c r="E28" s="91">
        <v>1501</v>
      </c>
      <c r="F28" s="91">
        <v>1407</v>
      </c>
      <c r="G28" s="91">
        <v>1064</v>
      </c>
      <c r="H28" s="91">
        <v>806</v>
      </c>
      <c r="I28" s="91">
        <v>809</v>
      </c>
      <c r="J28" s="91">
        <v>456</v>
      </c>
      <c r="K28" s="91">
        <v>362</v>
      </c>
      <c r="L28" s="91">
        <v>362</v>
      </c>
      <c r="M28" s="91">
        <v>328</v>
      </c>
      <c r="N28" s="91">
        <v>265</v>
      </c>
      <c r="O28" s="91">
        <v>216</v>
      </c>
      <c r="P28" s="91">
        <v>179</v>
      </c>
      <c r="Q28" s="91">
        <v>174</v>
      </c>
      <c r="R28" s="91">
        <v>201</v>
      </c>
      <c r="S28" s="91">
        <v>182</v>
      </c>
      <c r="T28" s="91">
        <v>228</v>
      </c>
      <c r="U28" s="91">
        <v>218</v>
      </c>
      <c r="V28" s="91" t="s">
        <v>132</v>
      </c>
      <c r="W28" s="91">
        <v>288</v>
      </c>
      <c r="X28" s="91">
        <v>270</v>
      </c>
      <c r="Y28" s="91">
        <v>238</v>
      </c>
      <c r="Z28" s="91" t="s">
        <v>133</v>
      </c>
      <c r="AA28" s="91" t="s">
        <v>134</v>
      </c>
      <c r="AB28" s="91">
        <v>247</v>
      </c>
      <c r="AC28" s="91">
        <v>270</v>
      </c>
      <c r="AD28" s="91">
        <v>300</v>
      </c>
      <c r="AE28" s="91">
        <v>340</v>
      </c>
      <c r="AF28" s="91">
        <v>335</v>
      </c>
      <c r="AG28" s="91">
        <v>335</v>
      </c>
      <c r="AH28" s="91">
        <v>316</v>
      </c>
      <c r="AI28" s="91">
        <v>175.515</v>
      </c>
      <c r="AJ28" s="91">
        <v>176</v>
      </c>
      <c r="AK28" s="91">
        <v>175.205</v>
      </c>
      <c r="AL28" s="137">
        <v>158</v>
      </c>
      <c r="AM28" s="137">
        <v>161.042</v>
      </c>
      <c r="AN28" s="137">
        <v>155</v>
      </c>
      <c r="AO28" s="138">
        <v>156</v>
      </c>
    </row>
    <row r="29" spans="1:41" ht="11.25">
      <c r="A29" s="90" t="s">
        <v>115</v>
      </c>
      <c r="B29" s="91" t="s">
        <v>72</v>
      </c>
      <c r="C29" s="91">
        <v>1539</v>
      </c>
      <c r="D29" s="91">
        <v>1501</v>
      </c>
      <c r="E29" s="91">
        <v>1850</v>
      </c>
      <c r="F29" s="91">
        <v>1933</v>
      </c>
      <c r="G29" s="91">
        <v>1620</v>
      </c>
      <c r="H29" s="91">
        <v>1370</v>
      </c>
      <c r="I29" s="91">
        <v>1014</v>
      </c>
      <c r="J29" s="91">
        <v>1236</v>
      </c>
      <c r="K29" s="91">
        <v>1154</v>
      </c>
      <c r="L29" s="91">
        <v>1039</v>
      </c>
      <c r="M29" s="91">
        <v>1104</v>
      </c>
      <c r="N29" s="91">
        <v>1162</v>
      </c>
      <c r="O29" s="91">
        <v>1193</v>
      </c>
      <c r="P29" s="91">
        <v>1137</v>
      </c>
      <c r="Q29" s="91">
        <v>974</v>
      </c>
      <c r="R29" s="91">
        <v>1138</v>
      </c>
      <c r="S29" s="91">
        <v>1029</v>
      </c>
      <c r="T29" s="91">
        <v>983</v>
      </c>
      <c r="U29" s="91">
        <v>1054</v>
      </c>
      <c r="V29" s="91">
        <v>1018</v>
      </c>
      <c r="W29" s="91">
        <v>1090</v>
      </c>
      <c r="X29" s="91">
        <v>1088</v>
      </c>
      <c r="Y29" s="91">
        <v>995</v>
      </c>
      <c r="Z29" s="91" t="s">
        <v>135</v>
      </c>
      <c r="AA29" s="91">
        <v>1307</v>
      </c>
      <c r="AB29" s="91">
        <v>1776</v>
      </c>
      <c r="AC29" s="91">
        <v>1798</v>
      </c>
      <c r="AD29" s="91">
        <v>1798</v>
      </c>
      <c r="AE29" s="91">
        <v>1786</v>
      </c>
      <c r="AF29" s="91">
        <v>2036</v>
      </c>
      <c r="AG29" s="91">
        <v>2036</v>
      </c>
      <c r="AH29" s="91">
        <v>2135</v>
      </c>
      <c r="AI29" s="91">
        <v>2031.673</v>
      </c>
      <c r="AJ29" s="91">
        <v>2011</v>
      </c>
      <c r="AK29" s="91">
        <v>2186.496</v>
      </c>
      <c r="AL29" s="91">
        <v>2187</v>
      </c>
      <c r="AM29" s="91">
        <v>2404.169</v>
      </c>
      <c r="AN29" s="91">
        <v>2404</v>
      </c>
      <c r="AO29" s="104">
        <v>2644</v>
      </c>
    </row>
    <row r="30" spans="1:41" ht="11.25">
      <c r="A30" s="94" t="s">
        <v>96</v>
      </c>
      <c r="B30" s="95">
        <v>3208</v>
      </c>
      <c r="C30" s="95">
        <v>3208</v>
      </c>
      <c r="D30" s="95">
        <v>3060</v>
      </c>
      <c r="E30" s="95">
        <v>3351</v>
      </c>
      <c r="F30" s="95">
        <v>3340</v>
      </c>
      <c r="G30" s="95">
        <v>2684</v>
      </c>
      <c r="H30" s="95">
        <v>2176</v>
      </c>
      <c r="I30" s="95">
        <v>1823</v>
      </c>
      <c r="J30" s="95">
        <v>1692</v>
      </c>
      <c r="K30" s="95">
        <v>1516</v>
      </c>
      <c r="L30" s="95">
        <v>1401</v>
      </c>
      <c r="M30" s="95">
        <v>1432</v>
      </c>
      <c r="N30" s="95">
        <v>1427</v>
      </c>
      <c r="O30" s="95">
        <v>1409</v>
      </c>
      <c r="P30" s="95">
        <v>1316</v>
      </c>
      <c r="Q30" s="95">
        <v>1148</v>
      </c>
      <c r="R30" s="95">
        <v>1339</v>
      </c>
      <c r="S30" s="95">
        <v>1211</v>
      </c>
      <c r="T30" s="95">
        <v>1211</v>
      </c>
      <c r="U30" s="95">
        <v>1272</v>
      </c>
      <c r="V30" s="95" t="s">
        <v>136</v>
      </c>
      <c r="W30" s="95">
        <v>1378</v>
      </c>
      <c r="X30" s="95">
        <v>1358</v>
      </c>
      <c r="Y30" s="95">
        <v>1233</v>
      </c>
      <c r="Z30" s="95" t="s">
        <v>137</v>
      </c>
      <c r="AA30" s="95" t="s">
        <v>138</v>
      </c>
      <c r="AB30" s="95">
        <v>2023</v>
      </c>
      <c r="AC30" s="95">
        <v>2068</v>
      </c>
      <c r="AD30" s="95">
        <v>2098</v>
      </c>
      <c r="AE30" s="95">
        <v>2126</v>
      </c>
      <c r="AF30" s="95">
        <v>2371</v>
      </c>
      <c r="AG30" s="95">
        <v>2371</v>
      </c>
      <c r="AH30" s="95">
        <v>2451</v>
      </c>
      <c r="AI30" s="95">
        <v>2207.188</v>
      </c>
      <c r="AJ30" s="95">
        <v>2187</v>
      </c>
      <c r="AK30" s="95">
        <v>2361.701</v>
      </c>
      <c r="AL30" s="95">
        <v>2345</v>
      </c>
      <c r="AM30" s="95">
        <v>2565.211</v>
      </c>
      <c r="AN30" s="95">
        <v>2559</v>
      </c>
      <c r="AO30" s="105">
        <v>2800</v>
      </c>
    </row>
    <row r="31" spans="1:41" ht="11.25">
      <c r="A31" s="134" t="s">
        <v>139</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6"/>
    </row>
    <row r="32" spans="1:41" ht="11.25">
      <c r="A32" s="90" t="s">
        <v>104</v>
      </c>
      <c r="B32" s="91" t="s">
        <v>72</v>
      </c>
      <c r="C32" s="91">
        <v>1994</v>
      </c>
      <c r="D32" s="91">
        <v>1921</v>
      </c>
      <c r="E32" s="91">
        <v>1904</v>
      </c>
      <c r="F32" s="91">
        <v>1791</v>
      </c>
      <c r="G32" s="91">
        <v>1416</v>
      </c>
      <c r="H32" s="91">
        <v>1196</v>
      </c>
      <c r="I32" s="91">
        <v>1205</v>
      </c>
      <c r="J32" s="91">
        <v>813</v>
      </c>
      <c r="K32" s="91">
        <v>802</v>
      </c>
      <c r="L32" s="91">
        <v>782</v>
      </c>
      <c r="M32" s="91">
        <v>744</v>
      </c>
      <c r="N32" s="91">
        <v>684</v>
      </c>
      <c r="O32" s="91">
        <v>614</v>
      </c>
      <c r="P32" s="91">
        <v>576</v>
      </c>
      <c r="Q32" s="91">
        <v>559</v>
      </c>
      <c r="R32" s="91">
        <v>572</v>
      </c>
      <c r="S32" s="91">
        <v>567</v>
      </c>
      <c r="T32" s="91">
        <v>613</v>
      </c>
      <c r="U32" s="91">
        <v>600</v>
      </c>
      <c r="V32" s="91" t="s">
        <v>140</v>
      </c>
      <c r="W32" s="91" t="s">
        <v>141</v>
      </c>
      <c r="X32" s="91" t="s">
        <v>142</v>
      </c>
      <c r="Y32" s="91" t="s">
        <v>143</v>
      </c>
      <c r="Z32" s="91" t="s">
        <v>144</v>
      </c>
      <c r="AA32" s="91">
        <v>509</v>
      </c>
      <c r="AB32" s="91" t="s">
        <v>145</v>
      </c>
      <c r="AC32" s="91" t="s">
        <v>146</v>
      </c>
      <c r="AD32" s="91" t="s">
        <v>116</v>
      </c>
      <c r="AE32" s="91">
        <v>607</v>
      </c>
      <c r="AF32" s="91" t="s">
        <v>147</v>
      </c>
      <c r="AG32" s="91">
        <v>569</v>
      </c>
      <c r="AH32" s="91">
        <v>498</v>
      </c>
      <c r="AI32" s="91">
        <v>461.798</v>
      </c>
      <c r="AJ32" s="91">
        <v>448</v>
      </c>
      <c r="AK32" s="91">
        <v>400.99</v>
      </c>
      <c r="AL32" s="137">
        <v>364.25</v>
      </c>
      <c r="AM32" s="137">
        <v>380.322</v>
      </c>
      <c r="AN32" s="137">
        <v>406.058</v>
      </c>
      <c r="AO32" s="138">
        <v>442</v>
      </c>
    </row>
    <row r="33" spans="1:41" ht="11.25">
      <c r="A33" s="90" t="s">
        <v>115</v>
      </c>
      <c r="B33" s="91" t="s">
        <v>72</v>
      </c>
      <c r="C33" s="91">
        <v>9245</v>
      </c>
      <c r="D33" s="91">
        <v>8398</v>
      </c>
      <c r="E33" s="91">
        <v>7854</v>
      </c>
      <c r="F33" s="91">
        <v>7332</v>
      </c>
      <c r="G33" s="91">
        <v>4414</v>
      </c>
      <c r="H33" s="91">
        <v>3766</v>
      </c>
      <c r="I33" s="91">
        <v>3183</v>
      </c>
      <c r="J33" s="91">
        <v>3315</v>
      </c>
      <c r="K33" s="91">
        <v>3052</v>
      </c>
      <c r="L33" s="91">
        <v>2931</v>
      </c>
      <c r="M33" s="91">
        <v>2980</v>
      </c>
      <c r="N33" s="91">
        <v>3149</v>
      </c>
      <c r="O33" s="91">
        <v>3314</v>
      </c>
      <c r="P33" s="91">
        <v>3408</v>
      </c>
      <c r="Q33" s="91">
        <v>3388</v>
      </c>
      <c r="R33" s="91">
        <v>3512</v>
      </c>
      <c r="S33" s="91">
        <v>3644</v>
      </c>
      <c r="T33" s="91">
        <v>3542</v>
      </c>
      <c r="U33" s="91">
        <v>3884</v>
      </c>
      <c r="V33" s="91" t="s">
        <v>148</v>
      </c>
      <c r="W33" s="91">
        <v>3961</v>
      </c>
      <c r="X33" s="91">
        <v>4458</v>
      </c>
      <c r="Y33" s="91">
        <v>3964</v>
      </c>
      <c r="Z33" s="91">
        <v>4373</v>
      </c>
      <c r="AA33" s="91">
        <v>4588</v>
      </c>
      <c r="AB33" s="91">
        <v>5310</v>
      </c>
      <c r="AC33" s="91">
        <v>5319</v>
      </c>
      <c r="AD33" s="91">
        <v>5269</v>
      </c>
      <c r="AE33" s="91">
        <v>5763</v>
      </c>
      <c r="AF33" s="91">
        <v>5694</v>
      </c>
      <c r="AG33" s="91">
        <v>5694</v>
      </c>
      <c r="AH33" s="91">
        <v>5130</v>
      </c>
      <c r="AI33" s="91">
        <v>4888.005</v>
      </c>
      <c r="AJ33" s="91">
        <v>4711</v>
      </c>
      <c r="AK33" s="91">
        <v>5198.119000000001</v>
      </c>
      <c r="AL33" s="91">
        <v>5304</v>
      </c>
      <c r="AM33" s="91">
        <v>5375.697</v>
      </c>
      <c r="AN33" s="91">
        <v>5365.853</v>
      </c>
      <c r="AO33" s="104">
        <v>5565</v>
      </c>
    </row>
    <row r="34" spans="1:41" ht="11.25">
      <c r="A34" s="94" t="s">
        <v>96</v>
      </c>
      <c r="B34" s="95">
        <v>11239</v>
      </c>
      <c r="C34" s="95">
        <v>11239</v>
      </c>
      <c r="D34" s="95">
        <v>10319</v>
      </c>
      <c r="E34" s="95">
        <v>9758</v>
      </c>
      <c r="F34" s="95">
        <v>9123</v>
      </c>
      <c r="G34" s="95">
        <v>5830</v>
      </c>
      <c r="H34" s="95">
        <v>4962</v>
      </c>
      <c r="I34" s="95">
        <v>4388</v>
      </c>
      <c r="J34" s="95">
        <v>4128</v>
      </c>
      <c r="K34" s="95">
        <v>3854</v>
      </c>
      <c r="L34" s="95">
        <v>3713</v>
      </c>
      <c r="M34" s="95">
        <v>3724</v>
      </c>
      <c r="N34" s="95">
        <v>3833</v>
      </c>
      <c r="O34" s="95">
        <v>3928</v>
      </c>
      <c r="P34" s="95">
        <v>3984</v>
      </c>
      <c r="Q34" s="95">
        <v>3947</v>
      </c>
      <c r="R34" s="95">
        <v>4084</v>
      </c>
      <c r="S34" s="95">
        <v>4211</v>
      </c>
      <c r="T34" s="95">
        <v>4155</v>
      </c>
      <c r="U34" s="95">
        <v>4484</v>
      </c>
      <c r="V34" s="95" t="s">
        <v>149</v>
      </c>
      <c r="W34" s="95" t="s">
        <v>150</v>
      </c>
      <c r="X34" s="95" t="s">
        <v>151</v>
      </c>
      <c r="Y34" s="95" t="s">
        <v>152</v>
      </c>
      <c r="Z34" s="95" t="s">
        <v>153</v>
      </c>
      <c r="AA34" s="95">
        <v>5097</v>
      </c>
      <c r="AB34" s="95" t="s">
        <v>154</v>
      </c>
      <c r="AC34" s="95" t="s">
        <v>155</v>
      </c>
      <c r="AD34" s="95" t="s">
        <v>156</v>
      </c>
      <c r="AE34" s="95">
        <v>6370</v>
      </c>
      <c r="AF34" s="95" t="s">
        <v>157</v>
      </c>
      <c r="AG34" s="95">
        <v>6352</v>
      </c>
      <c r="AH34" s="95">
        <v>5628</v>
      </c>
      <c r="AI34" s="95">
        <v>5349.803</v>
      </c>
      <c r="AJ34" s="95">
        <v>5159</v>
      </c>
      <c r="AK34" s="95">
        <v>5599.109</v>
      </c>
      <c r="AL34" s="95">
        <v>5668.25</v>
      </c>
      <c r="AM34" s="95">
        <v>5756.019</v>
      </c>
      <c r="AN34" s="95">
        <v>5771.911</v>
      </c>
      <c r="AO34" s="105">
        <v>6007</v>
      </c>
    </row>
    <row r="35" spans="1:41" ht="11.25">
      <c r="A35" s="373"/>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row>
    <row r="36" spans="1:38" ht="11.25">
      <c r="A36" s="139" t="s">
        <v>158</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58"/>
    </row>
    <row r="37" spans="1:38" ht="11.25">
      <c r="A37" s="139" t="s">
        <v>159</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1.25">
      <c r="A38" s="139" t="s">
        <v>160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1.25">
      <c r="A39" s="139" t="s">
        <v>161</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1.25">
      <c r="A40" s="139" t="s">
        <v>162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1.25">
      <c r="A41" s="106" t="s">
        <v>163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1.25">
      <c r="A42" s="106" t="s">
        <v>164</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1.25">
      <c r="A43" s="106" t="s">
        <v>165</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1.25">
      <c r="A44" s="106" t="s">
        <v>166</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1.25">
      <c r="A45" s="139" t="s">
        <v>167</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1.25">
      <c r="A46" s="139" t="s">
        <v>168</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1.25">
      <c r="A47" s="139" t="s">
        <v>169</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1.25">
      <c r="A48" s="139" t="s">
        <v>170</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1.25">
      <c r="A49" s="139" t="s">
        <v>171</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1" ht="11.25">
      <c r="A51" s="101" t="s">
        <v>54</v>
      </c>
    </row>
    <row r="52" ht="11.25">
      <c r="A52" s="51" t="s">
        <v>97</v>
      </c>
    </row>
    <row r="53" ht="11.25">
      <c r="A53" s="51" t="s">
        <v>98</v>
      </c>
    </row>
    <row r="54" spans="1:2" ht="11.25">
      <c r="A54" s="51" t="s">
        <v>99</v>
      </c>
      <c r="B54" s="33"/>
    </row>
    <row r="72" ht="11.25">
      <c r="B72" s="14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4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1.16015625" defaultRowHeight="11.25"/>
  <cols>
    <col min="1" max="5" width="23.66015625" style="4" customWidth="1"/>
    <col min="6" max="7" width="11.16015625" style="4" customWidth="1"/>
    <col min="8" max="8" width="14.5" style="4" customWidth="1"/>
    <col min="9" max="9" width="16.5" style="4" customWidth="1"/>
    <col min="10" max="16384" width="11.16015625" style="4" customWidth="1"/>
  </cols>
  <sheetData>
    <row r="1" spans="1:5" ht="12.75">
      <c r="A1" s="107" t="s">
        <v>172</v>
      </c>
      <c r="B1" s="141"/>
      <c r="C1" s="92"/>
      <c r="D1" s="92"/>
      <c r="E1" s="142"/>
    </row>
    <row r="2" spans="1:5" ht="11.25">
      <c r="A2" s="143"/>
      <c r="B2" s="141"/>
      <c r="C2" s="92"/>
      <c r="D2" s="92"/>
      <c r="E2" s="142"/>
    </row>
    <row r="3" spans="1:5" s="148" customFormat="1" ht="35.25" customHeight="1">
      <c r="A3" s="144" t="s">
        <v>173</v>
      </c>
      <c r="B3" s="145" t="s">
        <v>174</v>
      </c>
      <c r="C3" s="146" t="s">
        <v>175</v>
      </c>
      <c r="D3" s="146" t="s">
        <v>176</v>
      </c>
      <c r="E3" s="147" t="s">
        <v>177</v>
      </c>
    </row>
    <row r="4" spans="1:5" ht="11.25">
      <c r="A4" s="149">
        <v>1</v>
      </c>
      <c r="B4" s="112" t="s">
        <v>178</v>
      </c>
      <c r="C4" s="88">
        <v>220690.49</v>
      </c>
      <c r="D4" s="88">
        <v>3537.4899999999907</v>
      </c>
      <c r="E4" s="150">
        <f aca="true" t="shared" si="0" ref="E4:E33">C4/1411836</f>
        <v>0.15631453653257177</v>
      </c>
    </row>
    <row r="5" spans="1:5" ht="11.25">
      <c r="A5" s="151">
        <v>2</v>
      </c>
      <c r="B5" s="115" t="s">
        <v>179</v>
      </c>
      <c r="C5" s="92">
        <v>179735.943</v>
      </c>
      <c r="D5" s="92">
        <v>25742.943</v>
      </c>
      <c r="E5" s="152">
        <f t="shared" si="0"/>
        <v>0.12730653064520242</v>
      </c>
    </row>
    <row r="6" spans="1:5" ht="11.25">
      <c r="A6" s="151">
        <v>3</v>
      </c>
      <c r="B6" s="115" t="s">
        <v>180</v>
      </c>
      <c r="C6" s="92">
        <v>164122.684</v>
      </c>
      <c r="D6" s="92">
        <v>12522.684000000008</v>
      </c>
      <c r="E6" s="152">
        <f t="shared" si="0"/>
        <v>0.11624769732461844</v>
      </c>
    </row>
    <row r="7" spans="1:5" ht="11.25">
      <c r="A7" s="151">
        <v>4</v>
      </c>
      <c r="B7" s="115" t="s">
        <v>181</v>
      </c>
      <c r="C7" s="92">
        <v>128888.003</v>
      </c>
      <c r="D7" s="92">
        <v>3722.002999999997</v>
      </c>
      <c r="E7" s="152">
        <f t="shared" si="0"/>
        <v>0.09129105859320771</v>
      </c>
    </row>
    <row r="8" spans="1:5" ht="11.25">
      <c r="A8" s="151">
        <v>5</v>
      </c>
      <c r="B8" s="115" t="s">
        <v>182</v>
      </c>
      <c r="C8" s="92">
        <v>90513.632</v>
      </c>
      <c r="D8" s="92">
        <v>4262.631999999998</v>
      </c>
      <c r="E8" s="152">
        <f t="shared" si="0"/>
        <v>0.06411058508212002</v>
      </c>
    </row>
    <row r="9" spans="1:5" ht="11.25">
      <c r="A9" s="151">
        <v>6</v>
      </c>
      <c r="B9" s="115" t="s">
        <v>183</v>
      </c>
      <c r="C9" s="92">
        <v>80907.275</v>
      </c>
      <c r="D9" s="92">
        <v>5634.274999999994</v>
      </c>
      <c r="E9" s="152">
        <f t="shared" si="0"/>
        <v>0.057306425817162894</v>
      </c>
    </row>
    <row r="10" spans="1:5" ht="11.25">
      <c r="A10" s="151">
        <v>7</v>
      </c>
      <c r="B10" s="115" t="s">
        <v>184</v>
      </c>
      <c r="C10" s="92">
        <v>59835.124</v>
      </c>
      <c r="D10" s="92">
        <v>-902.8759999999966</v>
      </c>
      <c r="E10" s="152">
        <f t="shared" si="0"/>
        <v>0.04238107258916758</v>
      </c>
    </row>
    <row r="11" spans="1:5" ht="11.25">
      <c r="A11" s="151">
        <v>8</v>
      </c>
      <c r="B11" s="115" t="s">
        <v>185</v>
      </c>
      <c r="C11" s="92">
        <v>59282.133</v>
      </c>
      <c r="D11" s="92">
        <v>5811.133000000002</v>
      </c>
      <c r="E11" s="152">
        <f t="shared" si="0"/>
        <v>0.041989390410784255</v>
      </c>
    </row>
    <row r="12" spans="1:5" ht="11.25">
      <c r="A12" s="151">
        <v>9</v>
      </c>
      <c r="B12" s="115" t="s">
        <v>186</v>
      </c>
      <c r="C12" s="92">
        <v>38046.308</v>
      </c>
      <c r="D12" s="92">
        <v>-1771.6920000000027</v>
      </c>
      <c r="E12" s="152">
        <f t="shared" si="0"/>
        <v>0.026948107287248658</v>
      </c>
    </row>
    <row r="13" spans="1:5" ht="11.25">
      <c r="A13" s="151">
        <v>10</v>
      </c>
      <c r="B13" s="115" t="s">
        <v>187</v>
      </c>
      <c r="C13" s="92">
        <v>29190.189</v>
      </c>
      <c r="D13" s="92">
        <v>1115.1889999999985</v>
      </c>
      <c r="E13" s="152">
        <f t="shared" si="0"/>
        <v>0.020675339770341597</v>
      </c>
    </row>
    <row r="14" spans="1:5" ht="11.25">
      <c r="A14" s="151">
        <v>11</v>
      </c>
      <c r="B14" s="115" t="s">
        <v>188</v>
      </c>
      <c r="C14" s="92">
        <v>22454.421</v>
      </c>
      <c r="D14" s="92">
        <v>-235.57900000000154</v>
      </c>
      <c r="E14" s="152">
        <f t="shared" si="0"/>
        <v>0.015904411702209038</v>
      </c>
    </row>
    <row r="15" spans="1:5" ht="11.25">
      <c r="A15" s="151">
        <v>12</v>
      </c>
      <c r="B15" s="115" t="s">
        <v>189</v>
      </c>
      <c r="C15" s="92">
        <f>21748.218+410.09</f>
        <v>22158.308</v>
      </c>
      <c r="D15" s="92">
        <v>1539.6810000000005</v>
      </c>
      <c r="E15" s="152">
        <f t="shared" si="0"/>
        <v>0.015694675585549597</v>
      </c>
    </row>
    <row r="16" spans="1:5" ht="11.25">
      <c r="A16" s="151">
        <v>13</v>
      </c>
      <c r="B16" s="115" t="s">
        <v>190</v>
      </c>
      <c r="C16" s="92">
        <f>2748.341+17118.813</f>
        <v>19867.154</v>
      </c>
      <c r="D16" s="92">
        <v>1871.6389999999992</v>
      </c>
      <c r="E16" s="152">
        <f t="shared" si="0"/>
        <v>0.014071856787898877</v>
      </c>
    </row>
    <row r="17" spans="1:5" ht="11.25">
      <c r="A17" s="151">
        <v>14</v>
      </c>
      <c r="B17" s="115" t="s">
        <v>191</v>
      </c>
      <c r="C17" s="92">
        <v>19723.657</v>
      </c>
      <c r="D17" s="92">
        <v>1956.6569999999992</v>
      </c>
      <c r="E17" s="152">
        <f t="shared" si="0"/>
        <v>0.01397021821231361</v>
      </c>
    </row>
    <row r="18" spans="1:5" ht="11.25">
      <c r="A18" s="151">
        <v>15</v>
      </c>
      <c r="B18" s="115" t="s">
        <v>192</v>
      </c>
      <c r="C18" s="92">
        <f>144.946+16048.788</f>
        <v>16193.734</v>
      </c>
      <c r="D18" s="92">
        <v>1382.652</v>
      </c>
      <c r="E18" s="152">
        <f t="shared" si="0"/>
        <v>0.011469982349224698</v>
      </c>
    </row>
    <row r="19" spans="1:5" ht="11.25">
      <c r="A19" s="151">
        <v>16</v>
      </c>
      <c r="B19" s="115" t="s">
        <v>193</v>
      </c>
      <c r="C19" s="92">
        <v>14442.916</v>
      </c>
      <c r="D19" s="92">
        <v>-624.0840000000007</v>
      </c>
      <c r="E19" s="152">
        <f t="shared" si="0"/>
        <v>0.010229882224281006</v>
      </c>
    </row>
    <row r="20" spans="1:5" ht="11.25">
      <c r="A20" s="151">
        <v>17</v>
      </c>
      <c r="B20" s="115" t="s">
        <v>194</v>
      </c>
      <c r="C20" s="92">
        <v>14110.672</v>
      </c>
      <c r="D20" s="92">
        <v>-2592.003999999999</v>
      </c>
      <c r="E20" s="152">
        <f t="shared" si="0"/>
        <v>0.009994554608325613</v>
      </c>
    </row>
    <row r="21" spans="1:5" ht="11.25">
      <c r="A21" s="151">
        <v>18</v>
      </c>
      <c r="B21" s="115" t="s">
        <v>195</v>
      </c>
      <c r="C21" s="92">
        <v>12054.508</v>
      </c>
      <c r="D21" s="92">
        <v>102.50799999999981</v>
      </c>
      <c r="E21" s="152">
        <f t="shared" si="0"/>
        <v>0.00853817865531124</v>
      </c>
    </row>
    <row r="22" spans="1:5" ht="11.25">
      <c r="A22" s="151">
        <v>19</v>
      </c>
      <c r="B22" s="115" t="s">
        <v>196</v>
      </c>
      <c r="C22" s="92">
        <v>11929.83</v>
      </c>
      <c r="D22" s="92">
        <v>1932.83</v>
      </c>
      <c r="E22" s="152">
        <f t="shared" si="0"/>
        <v>0.008449869531588656</v>
      </c>
    </row>
    <row r="23" spans="1:5" ht="11.25">
      <c r="A23" s="151">
        <v>20</v>
      </c>
      <c r="B23" s="115" t="s">
        <v>197</v>
      </c>
      <c r="C23" s="92">
        <v>11752.513</v>
      </c>
      <c r="D23" s="92">
        <f>C23-3077</f>
        <v>8675.513</v>
      </c>
      <c r="E23" s="152">
        <f t="shared" si="0"/>
        <v>0.008324276332378549</v>
      </c>
    </row>
    <row r="24" spans="1:5" ht="11.25">
      <c r="A24" s="151">
        <v>21</v>
      </c>
      <c r="B24" s="115" t="s">
        <v>198</v>
      </c>
      <c r="C24" s="92">
        <v>10671.594</v>
      </c>
      <c r="D24" s="92">
        <v>878.5939999999991</v>
      </c>
      <c r="E24" s="152">
        <f t="shared" si="0"/>
        <v>0.007558664037466107</v>
      </c>
    </row>
    <row r="25" spans="1:5" ht="11.25">
      <c r="A25" s="151">
        <v>22</v>
      </c>
      <c r="B25" s="115" t="s">
        <v>199</v>
      </c>
      <c r="C25" s="92">
        <v>10007.461</v>
      </c>
      <c r="D25" s="92">
        <v>-5729.539000000001</v>
      </c>
      <c r="E25" s="152">
        <f t="shared" si="0"/>
        <v>0.007088260251190648</v>
      </c>
    </row>
    <row r="26" spans="1:5" ht="11.25">
      <c r="A26" s="151">
        <v>23</v>
      </c>
      <c r="B26" s="115" t="s">
        <v>200</v>
      </c>
      <c r="C26" s="92">
        <v>10006.787</v>
      </c>
      <c r="D26" s="92">
        <v>-381.21299999999974</v>
      </c>
      <c r="E26" s="152">
        <f t="shared" si="0"/>
        <v>0.007087782858632306</v>
      </c>
    </row>
    <row r="27" spans="1:5" ht="11.25">
      <c r="A27" s="151">
        <v>24</v>
      </c>
      <c r="B27" s="115" t="s">
        <v>201</v>
      </c>
      <c r="C27" s="92">
        <v>9978.109</v>
      </c>
      <c r="D27" s="92">
        <v>-584.8909999999996</v>
      </c>
      <c r="E27" s="152">
        <f t="shared" si="0"/>
        <v>0.007067470301083129</v>
      </c>
    </row>
    <row r="28" spans="1:5" ht="11.25">
      <c r="A28" s="151">
        <v>25</v>
      </c>
      <c r="B28" s="115" t="s">
        <v>202</v>
      </c>
      <c r="C28" s="92">
        <v>7794.114</v>
      </c>
      <c r="D28" s="92">
        <v>-181.88600000000042</v>
      </c>
      <c r="E28" s="152">
        <f t="shared" si="0"/>
        <v>0.005520551962125912</v>
      </c>
    </row>
    <row r="29" spans="1:5" ht="11.25">
      <c r="A29" s="151">
        <v>26</v>
      </c>
      <c r="B29" s="115" t="s">
        <v>203</v>
      </c>
      <c r="C29" s="92">
        <v>7683.862</v>
      </c>
      <c r="D29" s="92">
        <v>252.86200000000008</v>
      </c>
      <c r="E29" s="152">
        <f t="shared" si="0"/>
        <v>0.00544246073906601</v>
      </c>
    </row>
    <row r="30" spans="1:5" ht="11.25">
      <c r="A30" s="151">
        <v>27</v>
      </c>
      <c r="B30" s="115" t="s">
        <v>204</v>
      </c>
      <c r="C30" s="92">
        <v>7263.037</v>
      </c>
      <c r="D30" s="92">
        <v>13.037000000000262</v>
      </c>
      <c r="E30" s="152">
        <f t="shared" si="0"/>
        <v>0.005144391416566797</v>
      </c>
    </row>
    <row r="31" spans="1:5" ht="11.25">
      <c r="A31" s="151">
        <v>28</v>
      </c>
      <c r="B31" s="115" t="s">
        <v>205</v>
      </c>
      <c r="C31" s="92">
        <v>6986.083</v>
      </c>
      <c r="D31" s="92">
        <v>-62.91700000000037</v>
      </c>
      <c r="E31" s="152">
        <f t="shared" si="0"/>
        <v>0.004948225572941899</v>
      </c>
    </row>
    <row r="32" spans="1:5" ht="11.25">
      <c r="A32" s="153">
        <v>29</v>
      </c>
      <c r="B32" s="154" t="s">
        <v>206</v>
      </c>
      <c r="C32" s="155">
        <f>1329.165+5249.069</f>
        <v>6578.234</v>
      </c>
      <c r="D32" s="156">
        <v>250.40400000000045</v>
      </c>
      <c r="E32" s="157">
        <f t="shared" si="0"/>
        <v>0.004659347119637125</v>
      </c>
    </row>
    <row r="33" spans="1:5" ht="11.25">
      <c r="A33" s="158">
        <v>30</v>
      </c>
      <c r="B33" s="118" t="s">
        <v>207</v>
      </c>
      <c r="C33" s="119">
        <v>6250.253</v>
      </c>
      <c r="D33" s="119">
        <f>C33-6216</f>
        <v>34.2529999999997</v>
      </c>
      <c r="E33" s="159">
        <f t="shared" si="0"/>
        <v>0.004427038976198368</v>
      </c>
    </row>
    <row r="34" spans="1:5" ht="11.25">
      <c r="A34" s="160" t="s">
        <v>208</v>
      </c>
      <c r="B34" s="108"/>
      <c r="C34" s="108"/>
      <c r="D34" s="108"/>
      <c r="E34" s="108"/>
    </row>
    <row r="35" spans="1:5" ht="11.25">
      <c r="A35" s="160" t="s">
        <v>209</v>
      </c>
      <c r="C35" s="108"/>
      <c r="D35" s="108"/>
      <c r="E35" s="108"/>
    </row>
    <row r="36" spans="1:5" ht="11.25">
      <c r="A36" s="160" t="s">
        <v>210</v>
      </c>
      <c r="C36" s="108"/>
      <c r="D36" s="108"/>
      <c r="E36" s="108"/>
    </row>
    <row r="37" spans="1:5" ht="11.25">
      <c r="A37" s="160" t="s">
        <v>165</v>
      </c>
      <c r="C37" s="108"/>
      <c r="D37" s="108"/>
      <c r="E37" s="108"/>
    </row>
    <row r="38" spans="1:5" ht="11.25">
      <c r="A38" s="160" t="s">
        <v>166</v>
      </c>
      <c r="C38" s="108"/>
      <c r="D38" s="108"/>
      <c r="E38" s="108"/>
    </row>
    <row r="39" spans="1:5" ht="11.25">
      <c r="A39" s="161" t="s">
        <v>211</v>
      </c>
      <c r="B39" s="162"/>
      <c r="C39" s="162"/>
      <c r="D39" s="162"/>
      <c r="E39" s="162"/>
    </row>
    <row r="40" spans="1:2" ht="11.25">
      <c r="A40" s="123" t="s">
        <v>510</v>
      </c>
      <c r="B40" s="16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O25"/>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1.16015625" defaultRowHeight="11.25"/>
  <cols>
    <col min="1" max="1" width="39.5" style="4" customWidth="1"/>
    <col min="2" max="37" width="10.66015625" style="4" customWidth="1"/>
    <col min="38" max="16384" width="11.16015625" style="4" customWidth="1"/>
  </cols>
  <sheetData>
    <row r="1" spans="1:37" ht="12.75">
      <c r="A1" s="107" t="s">
        <v>212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41" ht="11.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O2" s="110" t="s">
        <v>47</v>
      </c>
    </row>
    <row r="3" spans="1:41" ht="11.25">
      <c r="A3" s="164"/>
      <c r="B3" s="111">
        <v>1980</v>
      </c>
      <c r="C3" s="84">
        <v>1981</v>
      </c>
      <c r="D3" s="84">
        <v>1982</v>
      </c>
      <c r="E3" s="84">
        <v>1983</v>
      </c>
      <c r="F3" s="84">
        <v>1984</v>
      </c>
      <c r="G3" s="84">
        <v>1985</v>
      </c>
      <c r="H3" s="84">
        <v>1986</v>
      </c>
      <c r="I3" s="84">
        <v>1987</v>
      </c>
      <c r="J3" s="84">
        <v>1988</v>
      </c>
      <c r="K3" s="84">
        <v>1989</v>
      </c>
      <c r="L3" s="84" t="s">
        <v>213</v>
      </c>
      <c r="M3" s="84">
        <v>1991</v>
      </c>
      <c r="N3" s="84">
        <v>1992</v>
      </c>
      <c r="O3" s="84">
        <v>1993</v>
      </c>
      <c r="P3" s="84">
        <v>1994</v>
      </c>
      <c r="Q3" s="84">
        <v>1995</v>
      </c>
      <c r="R3" s="84">
        <v>1996</v>
      </c>
      <c r="S3" s="84">
        <v>1997</v>
      </c>
      <c r="T3" s="84">
        <v>1998</v>
      </c>
      <c r="U3" s="84" t="s">
        <v>214</v>
      </c>
      <c r="V3" s="84">
        <v>2000</v>
      </c>
      <c r="W3" s="84">
        <v>2001</v>
      </c>
      <c r="X3" s="84">
        <v>2002</v>
      </c>
      <c r="Y3" s="84">
        <v>2003</v>
      </c>
      <c r="Z3" s="84">
        <v>2004</v>
      </c>
      <c r="AA3" s="84">
        <v>2005</v>
      </c>
      <c r="AB3" s="84">
        <v>2006</v>
      </c>
      <c r="AC3" s="84">
        <v>2007</v>
      </c>
      <c r="AD3" s="84">
        <v>2008</v>
      </c>
      <c r="AE3" s="84">
        <v>2009</v>
      </c>
      <c r="AF3" s="84">
        <v>2010</v>
      </c>
      <c r="AG3" s="84">
        <v>2011</v>
      </c>
      <c r="AH3" s="84">
        <v>2012</v>
      </c>
      <c r="AI3" s="84">
        <v>2013</v>
      </c>
      <c r="AJ3" s="84">
        <v>2014</v>
      </c>
      <c r="AK3" s="84">
        <v>2015</v>
      </c>
      <c r="AL3" s="84">
        <v>2016</v>
      </c>
      <c r="AM3" s="84">
        <v>2017</v>
      </c>
      <c r="AN3" s="84">
        <v>2018</v>
      </c>
      <c r="AO3" s="85">
        <v>2019</v>
      </c>
    </row>
    <row r="4" spans="1:41" ht="11.25">
      <c r="A4" s="13" t="s">
        <v>215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6"/>
    </row>
    <row r="5" spans="1:41" ht="11.25">
      <c r="A5" s="167" t="s">
        <v>216</v>
      </c>
      <c r="B5" s="92">
        <v>183840</v>
      </c>
      <c r="C5" s="92">
        <v>192740</v>
      </c>
      <c r="D5" s="92">
        <v>199590</v>
      </c>
      <c r="E5" s="92">
        <v>205226</v>
      </c>
      <c r="F5" s="92">
        <v>209931</v>
      </c>
      <c r="G5" s="92">
        <v>214438</v>
      </c>
      <c r="H5" s="92">
        <v>218709</v>
      </c>
      <c r="I5" s="92">
        <v>222453</v>
      </c>
      <c r="J5" s="92">
        <v>226406</v>
      </c>
      <c r="K5" s="92">
        <v>229422</v>
      </c>
      <c r="L5" s="92">
        <v>232113</v>
      </c>
      <c r="M5" s="92">
        <v>232635</v>
      </c>
      <c r="N5" s="92">
        <v>237445</v>
      </c>
      <c r="O5" s="92">
        <v>243463</v>
      </c>
      <c r="P5" s="92">
        <v>245977</v>
      </c>
      <c r="Q5" s="92">
        <v>248638</v>
      </c>
      <c r="R5" s="92">
        <v>251323</v>
      </c>
      <c r="S5" s="92">
        <v>253563</v>
      </c>
      <c r="T5" s="92">
        <v>256950</v>
      </c>
      <c r="U5" s="92">
        <v>166099</v>
      </c>
      <c r="V5" s="92">
        <v>168946</v>
      </c>
      <c r="W5" s="92">
        <v>172127</v>
      </c>
      <c r="X5" s="92">
        <v>174840</v>
      </c>
      <c r="Y5" s="92">
        <v>174949</v>
      </c>
      <c r="Z5" s="92">
        <v>178708</v>
      </c>
      <c r="AA5" s="92">
        <v>178783</v>
      </c>
      <c r="AB5" s="92">
        <v>181914</v>
      </c>
      <c r="AC5" s="92">
        <v>184785</v>
      </c>
      <c r="AD5" s="92">
        <v>187599</v>
      </c>
      <c r="AE5" s="92">
        <v>189893</v>
      </c>
      <c r="AF5" s="92">
        <v>191814</v>
      </c>
      <c r="AG5" s="92">
        <v>194024</v>
      </c>
      <c r="AH5" s="92">
        <v>196108</v>
      </c>
      <c r="AI5" s="92">
        <v>197826</v>
      </c>
      <c r="AJ5" s="92">
        <v>199166</v>
      </c>
      <c r="AK5" s="92">
        <v>200466</v>
      </c>
      <c r="AL5" s="92">
        <v>201662</v>
      </c>
      <c r="AM5" s="92">
        <v>202952</v>
      </c>
      <c r="AN5" s="92">
        <v>204047</v>
      </c>
      <c r="AO5" s="93">
        <v>205385</v>
      </c>
    </row>
    <row r="6" spans="1:41" ht="11.25">
      <c r="A6" s="167" t="s">
        <v>217</v>
      </c>
      <c r="B6" s="92">
        <v>337523</v>
      </c>
      <c r="C6" s="92">
        <v>359174</v>
      </c>
      <c r="D6" s="92">
        <v>379838</v>
      </c>
      <c r="E6" s="92">
        <v>399497</v>
      </c>
      <c r="F6" s="92">
        <v>416369</v>
      </c>
      <c r="G6" s="92">
        <v>433199</v>
      </c>
      <c r="H6" s="92">
        <v>450551</v>
      </c>
      <c r="I6" s="92">
        <v>467586</v>
      </c>
      <c r="J6" s="92">
        <v>486611</v>
      </c>
      <c r="K6" s="92">
        <v>504670</v>
      </c>
      <c r="L6" s="92">
        <v>523679</v>
      </c>
      <c r="M6" s="92">
        <v>542816</v>
      </c>
      <c r="N6" s="92">
        <v>556568</v>
      </c>
      <c r="O6" s="92">
        <v>594392</v>
      </c>
      <c r="P6" s="92">
        <v>609789</v>
      </c>
      <c r="Q6" s="92">
        <v>625029</v>
      </c>
      <c r="R6" s="92">
        <v>638625</v>
      </c>
      <c r="S6" s="92">
        <v>650381</v>
      </c>
      <c r="T6" s="92">
        <v>664985</v>
      </c>
      <c r="U6" s="92">
        <v>569214</v>
      </c>
      <c r="V6" s="92">
        <v>586248</v>
      </c>
      <c r="W6" s="92">
        <v>607717</v>
      </c>
      <c r="X6" s="92">
        <v>610783</v>
      </c>
      <c r="Y6" s="92">
        <v>606174</v>
      </c>
      <c r="Z6" s="92">
        <v>624996</v>
      </c>
      <c r="AA6" s="92">
        <v>632680</v>
      </c>
      <c r="AB6" s="92">
        <v>650066</v>
      </c>
      <c r="AC6" s="92">
        <v>665890</v>
      </c>
      <c r="AD6" s="92">
        <v>681440</v>
      </c>
      <c r="AE6" s="92">
        <v>693392</v>
      </c>
      <c r="AF6" s="92">
        <v>705253</v>
      </c>
      <c r="AG6" s="92">
        <v>716043</v>
      </c>
      <c r="AH6" s="92">
        <v>725309</v>
      </c>
      <c r="AI6" s="92">
        <v>731117</v>
      </c>
      <c r="AJ6" s="92">
        <v>737083</v>
      </c>
      <c r="AK6" s="92">
        <v>742425</v>
      </c>
      <c r="AL6" s="92">
        <v>747704</v>
      </c>
      <c r="AM6" s="92">
        <v>754890</v>
      </c>
      <c r="AN6" s="92">
        <v>761932</v>
      </c>
      <c r="AO6" s="93">
        <v>769500</v>
      </c>
    </row>
    <row r="7" spans="1:41" ht="11.25">
      <c r="A7" s="167" t="s">
        <v>218</v>
      </c>
      <c r="B7" s="92"/>
      <c r="C7" s="92"/>
      <c r="D7" s="92"/>
      <c r="E7" s="92"/>
      <c r="F7" s="92"/>
      <c r="G7" s="92"/>
      <c r="H7" s="92"/>
      <c r="I7" s="92"/>
      <c r="J7" s="92"/>
      <c r="K7" s="92"/>
      <c r="L7" s="92"/>
      <c r="M7" s="92"/>
      <c r="N7" s="92"/>
      <c r="O7" s="92"/>
      <c r="P7" s="92"/>
      <c r="Q7" s="92"/>
      <c r="R7" s="92">
        <v>15904</v>
      </c>
      <c r="S7" s="92">
        <v>17633</v>
      </c>
      <c r="T7" s="92">
        <v>20281</v>
      </c>
      <c r="U7" s="92">
        <v>33383</v>
      </c>
      <c r="V7" s="92">
        <v>33444</v>
      </c>
      <c r="W7" s="92">
        <v>30103</v>
      </c>
      <c r="X7" s="92">
        <v>30435</v>
      </c>
      <c r="Y7" s="92">
        <v>28703</v>
      </c>
      <c r="Z7" s="92">
        <v>29559</v>
      </c>
      <c r="AA7" s="92">
        <v>29846</v>
      </c>
      <c r="AB7" s="92">
        <v>31370</v>
      </c>
      <c r="AC7" s="92">
        <v>34880</v>
      </c>
      <c r="AD7" s="92">
        <v>37552</v>
      </c>
      <c r="AE7" s="92">
        <v>40221</v>
      </c>
      <c r="AF7" s="92">
        <v>42850</v>
      </c>
      <c r="AG7" s="92">
        <v>45498</v>
      </c>
      <c r="AH7" s="92">
        <v>48227</v>
      </c>
      <c r="AI7" s="92">
        <v>50770</v>
      </c>
      <c r="AJ7" s="92">
        <v>52897</v>
      </c>
      <c r="AK7" s="92">
        <v>54190</v>
      </c>
      <c r="AL7" s="92">
        <v>55165</v>
      </c>
      <c r="AM7" s="92">
        <v>56601</v>
      </c>
      <c r="AN7" s="92">
        <v>57312</v>
      </c>
      <c r="AO7" s="93">
        <v>58585</v>
      </c>
    </row>
    <row r="8" spans="1:41" ht="11.25">
      <c r="A8" s="168" t="s">
        <v>219</v>
      </c>
      <c r="B8" s="169">
        <v>521363</v>
      </c>
      <c r="C8" s="169">
        <v>551914</v>
      </c>
      <c r="D8" s="169">
        <v>579428</v>
      </c>
      <c r="E8" s="169">
        <v>604723</v>
      </c>
      <c r="F8" s="169">
        <v>626300</v>
      </c>
      <c r="G8" s="169">
        <v>647637</v>
      </c>
      <c r="H8" s="169">
        <v>669260</v>
      </c>
      <c r="I8" s="169">
        <v>690039</v>
      </c>
      <c r="J8" s="169">
        <v>713017</v>
      </c>
      <c r="K8" s="169">
        <v>734092</v>
      </c>
      <c r="L8" s="169">
        <v>755792</v>
      </c>
      <c r="M8" s="169">
        <v>775451</v>
      </c>
      <c r="N8" s="169">
        <v>794013</v>
      </c>
      <c r="O8" s="169">
        <v>837855</v>
      </c>
      <c r="P8" s="169">
        <v>855766</v>
      </c>
      <c r="Q8" s="169">
        <v>873667</v>
      </c>
      <c r="R8" s="169">
        <v>905852</v>
      </c>
      <c r="S8" s="169">
        <v>921577</v>
      </c>
      <c r="T8" s="169">
        <v>942216</v>
      </c>
      <c r="U8" s="169">
        <v>768696</v>
      </c>
      <c r="V8" s="169">
        <v>788638</v>
      </c>
      <c r="W8" s="169">
        <v>809947</v>
      </c>
      <c r="X8" s="169">
        <v>816058</v>
      </c>
      <c r="Y8" s="169">
        <v>809826</v>
      </c>
      <c r="Z8" s="169">
        <v>833263</v>
      </c>
      <c r="AA8" s="169">
        <v>841309</v>
      </c>
      <c r="AB8" s="169">
        <v>863350</v>
      </c>
      <c r="AC8" s="169">
        <v>885555</v>
      </c>
      <c r="AD8" s="169">
        <v>906591</v>
      </c>
      <c r="AE8" s="169">
        <v>923506</v>
      </c>
      <c r="AF8" s="169">
        <v>939917</v>
      </c>
      <c r="AG8" s="169">
        <v>955565</v>
      </c>
      <c r="AH8" s="169">
        <v>969644</v>
      </c>
      <c r="AI8" s="169">
        <v>979713</v>
      </c>
      <c r="AJ8" s="169">
        <v>989146</v>
      </c>
      <c r="AK8" s="169">
        <v>997081</v>
      </c>
      <c r="AL8" s="169">
        <v>1004531</v>
      </c>
      <c r="AM8" s="169">
        <v>1014043</v>
      </c>
      <c r="AN8" s="169">
        <v>1023291</v>
      </c>
      <c r="AO8" s="170">
        <v>1033470</v>
      </c>
    </row>
    <row r="9" spans="1:41" ht="11.25">
      <c r="A9" s="171" t="s">
        <v>220</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5"/>
    </row>
    <row r="10" spans="1:41" ht="11.25">
      <c r="A10" s="167" t="s">
        <v>216</v>
      </c>
      <c r="B10" s="92">
        <v>10739</v>
      </c>
      <c r="C10" s="92">
        <v>8883</v>
      </c>
      <c r="D10" s="92">
        <v>6850</v>
      </c>
      <c r="E10" s="92">
        <v>5636</v>
      </c>
      <c r="F10" s="92">
        <v>4705</v>
      </c>
      <c r="G10" s="92">
        <v>4507</v>
      </c>
      <c r="H10" s="92">
        <v>4271</v>
      </c>
      <c r="I10" s="92">
        <v>3744</v>
      </c>
      <c r="J10" s="92">
        <v>3953</v>
      </c>
      <c r="K10" s="92">
        <v>3016</v>
      </c>
      <c r="L10" s="92">
        <v>2691</v>
      </c>
      <c r="M10" s="92">
        <v>2641</v>
      </c>
      <c r="N10" s="92">
        <v>2713</v>
      </c>
      <c r="O10" s="92">
        <v>2697</v>
      </c>
      <c r="P10" s="92">
        <v>2585</v>
      </c>
      <c r="Q10" s="92">
        <v>2817</v>
      </c>
      <c r="R10" s="92">
        <v>2685</v>
      </c>
      <c r="S10" s="92">
        <v>2250</v>
      </c>
      <c r="T10" s="92">
        <v>3287</v>
      </c>
      <c r="U10" s="92">
        <v>3143</v>
      </c>
      <c r="V10" s="92">
        <v>3396</v>
      </c>
      <c r="W10" s="92">
        <v>3328</v>
      </c>
      <c r="X10" s="92">
        <v>3457</v>
      </c>
      <c r="Y10" s="92">
        <v>3239</v>
      </c>
      <c r="Z10" s="92">
        <v>3607</v>
      </c>
      <c r="AA10" s="92">
        <v>3614</v>
      </c>
      <c r="AB10" s="92">
        <v>3902</v>
      </c>
      <c r="AC10" s="92">
        <v>3620</v>
      </c>
      <c r="AD10" s="92">
        <v>3473</v>
      </c>
      <c r="AE10" s="92">
        <v>2787</v>
      </c>
      <c r="AF10" s="92">
        <v>2610</v>
      </c>
      <c r="AG10" s="92">
        <v>2762</v>
      </c>
      <c r="AH10" s="92">
        <v>2470</v>
      </c>
      <c r="AI10" s="92">
        <v>2138</v>
      </c>
      <c r="AJ10" s="92">
        <v>1881</v>
      </c>
      <c r="AK10" s="92">
        <v>1851</v>
      </c>
      <c r="AL10" s="92">
        <v>1948</v>
      </c>
      <c r="AM10" s="92">
        <v>1954</v>
      </c>
      <c r="AN10" s="92">
        <v>1846</v>
      </c>
      <c r="AO10" s="93">
        <v>1869</v>
      </c>
    </row>
    <row r="11" spans="1:41" ht="11.25">
      <c r="A11" s="167" t="s">
        <v>217</v>
      </c>
      <c r="B11" s="92">
        <v>23563</v>
      </c>
      <c r="C11" s="92">
        <v>21668</v>
      </c>
      <c r="D11" s="92">
        <v>20664</v>
      </c>
      <c r="E11" s="92">
        <v>19659</v>
      </c>
      <c r="F11" s="92">
        <v>16872</v>
      </c>
      <c r="G11" s="92">
        <v>16830</v>
      </c>
      <c r="H11" s="92">
        <v>17352</v>
      </c>
      <c r="I11" s="92">
        <v>17035</v>
      </c>
      <c r="J11" s="92">
        <v>19025</v>
      </c>
      <c r="K11" s="92">
        <v>18059</v>
      </c>
      <c r="L11" s="92">
        <v>19009</v>
      </c>
      <c r="M11" s="92">
        <v>18619</v>
      </c>
      <c r="N11" s="92">
        <v>16689</v>
      </c>
      <c r="O11" s="92">
        <v>16698</v>
      </c>
      <c r="P11" s="92">
        <v>15648</v>
      </c>
      <c r="Q11" s="92">
        <v>14496</v>
      </c>
      <c r="R11" s="92">
        <v>13596</v>
      </c>
      <c r="S11" s="92">
        <v>11756</v>
      </c>
      <c r="T11" s="92">
        <v>14604</v>
      </c>
      <c r="U11" s="92">
        <v>16594</v>
      </c>
      <c r="V11" s="92">
        <v>18492</v>
      </c>
      <c r="W11" s="92">
        <v>18095</v>
      </c>
      <c r="X11" s="92">
        <v>18093</v>
      </c>
      <c r="Y11" s="92">
        <v>17860</v>
      </c>
      <c r="Z11" s="92">
        <v>18517</v>
      </c>
      <c r="AA11" s="92">
        <v>18757</v>
      </c>
      <c r="AB11" s="92">
        <v>18573</v>
      </c>
      <c r="AC11" s="92">
        <v>18176</v>
      </c>
      <c r="AD11" s="92">
        <v>17216</v>
      </c>
      <c r="AE11" s="92">
        <v>13902</v>
      </c>
      <c r="AF11" s="92">
        <v>13712</v>
      </c>
      <c r="AG11" s="92">
        <v>12699</v>
      </c>
      <c r="AH11" s="92">
        <v>11120</v>
      </c>
      <c r="AI11" s="92">
        <v>8969</v>
      </c>
      <c r="AJ11" s="92">
        <v>8754</v>
      </c>
      <c r="AK11" s="92">
        <v>8737</v>
      </c>
      <c r="AL11" s="92">
        <v>8600</v>
      </c>
      <c r="AM11" s="92">
        <v>9959</v>
      </c>
      <c r="AN11" s="92">
        <v>9242</v>
      </c>
      <c r="AO11" s="93">
        <v>9508</v>
      </c>
    </row>
    <row r="12" spans="1:41" ht="11.25">
      <c r="A12" s="167" t="s">
        <v>218</v>
      </c>
      <c r="B12" s="92"/>
      <c r="C12" s="92"/>
      <c r="D12" s="92"/>
      <c r="E12" s="92"/>
      <c r="F12" s="92"/>
      <c r="G12" s="92"/>
      <c r="H12" s="92"/>
      <c r="I12" s="92"/>
      <c r="J12" s="92"/>
      <c r="K12" s="92"/>
      <c r="L12" s="92"/>
      <c r="M12" s="92"/>
      <c r="N12" s="92"/>
      <c r="O12" s="92"/>
      <c r="P12" s="92"/>
      <c r="Q12" s="92"/>
      <c r="R12" s="92">
        <v>2112</v>
      </c>
      <c r="S12" s="92">
        <v>1729</v>
      </c>
      <c r="T12" s="92">
        <v>2648</v>
      </c>
      <c r="U12" s="92">
        <v>174</v>
      </c>
      <c r="V12" s="92">
        <v>104</v>
      </c>
      <c r="W12" s="92">
        <v>188</v>
      </c>
      <c r="X12" s="92">
        <v>367</v>
      </c>
      <c r="Y12" s="92">
        <v>1162</v>
      </c>
      <c r="Z12" s="92">
        <v>899</v>
      </c>
      <c r="AA12" s="92">
        <v>1024</v>
      </c>
      <c r="AB12" s="92">
        <v>1821</v>
      </c>
      <c r="AC12" s="92">
        <v>3595</v>
      </c>
      <c r="AD12" s="92">
        <v>2745</v>
      </c>
      <c r="AE12" s="92">
        <v>2754</v>
      </c>
      <c r="AF12" s="92">
        <v>2696</v>
      </c>
      <c r="AG12" s="92">
        <v>2759</v>
      </c>
      <c r="AH12" s="92">
        <v>2875</v>
      </c>
      <c r="AI12" s="92">
        <v>2871</v>
      </c>
      <c r="AJ12" s="92">
        <v>2176</v>
      </c>
      <c r="AK12" s="92">
        <v>1169</v>
      </c>
      <c r="AL12" s="92">
        <v>1008</v>
      </c>
      <c r="AM12" s="92">
        <v>1072</v>
      </c>
      <c r="AN12" s="92">
        <v>1112</v>
      </c>
      <c r="AO12" s="93">
        <v>1269</v>
      </c>
    </row>
    <row r="13" spans="1:41" ht="11.25">
      <c r="A13" s="168" t="s">
        <v>219</v>
      </c>
      <c r="B13" s="169">
        <v>34302</v>
      </c>
      <c r="C13" s="169">
        <v>30551</v>
      </c>
      <c r="D13" s="169">
        <v>27514</v>
      </c>
      <c r="E13" s="169">
        <v>25295</v>
      </c>
      <c r="F13" s="169">
        <v>21577</v>
      </c>
      <c r="G13" s="169">
        <v>21337</v>
      </c>
      <c r="H13" s="169">
        <v>21623</v>
      </c>
      <c r="I13" s="169">
        <v>20779</v>
      </c>
      <c r="J13" s="169">
        <v>22978</v>
      </c>
      <c r="K13" s="169">
        <v>21075</v>
      </c>
      <c r="L13" s="169">
        <v>21700</v>
      </c>
      <c r="M13" s="169">
        <v>21260</v>
      </c>
      <c r="N13" s="169">
        <v>19402</v>
      </c>
      <c r="O13" s="169">
        <v>19395</v>
      </c>
      <c r="P13" s="169">
        <v>18233</v>
      </c>
      <c r="Q13" s="169">
        <v>17313</v>
      </c>
      <c r="R13" s="169">
        <v>18393</v>
      </c>
      <c r="S13" s="169">
        <v>15735</v>
      </c>
      <c r="T13" s="169">
        <v>20539</v>
      </c>
      <c r="U13" s="169">
        <v>19911</v>
      </c>
      <c r="V13" s="169">
        <v>21992</v>
      </c>
      <c r="W13" s="169">
        <v>21611</v>
      </c>
      <c r="X13" s="169">
        <v>21917</v>
      </c>
      <c r="Y13" s="169">
        <v>22261</v>
      </c>
      <c r="Z13" s="169">
        <v>23023</v>
      </c>
      <c r="AA13" s="169">
        <v>23395</v>
      </c>
      <c r="AB13" s="169">
        <v>24296</v>
      </c>
      <c r="AC13" s="169">
        <v>25391</v>
      </c>
      <c r="AD13" s="169">
        <v>23434</v>
      </c>
      <c r="AE13" s="169">
        <v>19443</v>
      </c>
      <c r="AF13" s="169">
        <v>19018</v>
      </c>
      <c r="AG13" s="169">
        <v>18220</v>
      </c>
      <c r="AH13" s="169">
        <v>16465</v>
      </c>
      <c r="AI13" s="169">
        <v>13978</v>
      </c>
      <c r="AJ13" s="169">
        <v>12821</v>
      </c>
      <c r="AK13" s="169">
        <v>11757</v>
      </c>
      <c r="AL13" s="169">
        <v>11556</v>
      </c>
      <c r="AM13" s="169">
        <v>12585</v>
      </c>
      <c r="AN13" s="169">
        <v>12200</v>
      </c>
      <c r="AO13" s="170">
        <v>12646</v>
      </c>
    </row>
    <row r="14" spans="1:41" ht="11.25">
      <c r="A14" s="374"/>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row>
    <row r="15" spans="1:37" ht="11.25">
      <c r="A15" s="122" t="s">
        <v>221</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row>
    <row r="16" spans="1:37" ht="11.25">
      <c r="A16" s="122" t="s">
        <v>222</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row>
    <row r="17" spans="1:37" ht="11.25">
      <c r="A17" s="122" t="s">
        <v>223</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row>
    <row r="18" spans="1:37" ht="11.25">
      <c r="A18" s="122" t="s">
        <v>224</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row>
    <row r="19" spans="1:37" ht="11.25">
      <c r="A19" s="122" t="s">
        <v>225</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row>
    <row r="20" spans="1:37" ht="11.25">
      <c r="A20" s="122" t="s">
        <v>226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row>
    <row r="21" spans="1:37" ht="11.25">
      <c r="A21" s="122" t="s">
        <v>227</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row>
    <row r="23" ht="11.25">
      <c r="A23" s="123" t="s">
        <v>54</v>
      </c>
    </row>
    <row r="24" ht="11.25">
      <c r="A24" s="124" t="s">
        <v>228</v>
      </c>
    </row>
    <row r="25" ht="11.25">
      <c r="A25" s="124"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maritimes</dc:title>
  <dc:subject>Mémento de statistiques des transports</dc:subject>
  <dc:creator>SDES</dc:creator>
  <cp:keywords>économie des transports, transport de marchandises, transport ferroviaire, transport routier, transport</cp:keywords>
  <dc:description/>
  <cp:lastModifiedBy>Adeline Bas</cp:lastModifiedBy>
  <dcterms:created xsi:type="dcterms:W3CDTF">2020-12-07T15:40:50Z</dcterms:created>
  <dcterms:modified xsi:type="dcterms:W3CDTF">2021-04-02T14:14:08Z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